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41" activeTab="43"/>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Детализация'!$A$48:$A$48</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Детализация'!$F$48</definedName>
    <definedName name="pIns_IP_FIN_PLAN">'ИП. Финансовый план'!$P$8</definedName>
    <definedName name="pIns_IP_MAIN">ИП!$G$15</definedName>
    <definedName name="pIns_IP_QRE">'ИП. КНЭ'!$F$24</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Детализация'!$AH$48</definedName>
    <definedName name="tblEnd_1_IP_FIN_PLAN">'ИП. Финансовый план'!$P$58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list">TEHSHEET!$C$2:$C$6</definedName>
    <definedName name="year_list1">TEHSHEET!$B$2:$B$27</definedName>
    <definedName name="YEAR_IP_LIST">TEHSHEET!$BE$2:$BE$74</definedName>
    <definedName name="MONTH_IP_LIST">TEHSHEET!$BF$2:$BF$15</definedName>
    <definedName name="isPrint">TEHSHEET!$D$5</definedName>
    <definedName name="kind_of_type_price">TEHSHEET!$F$10:$F$12</definedName>
    <definedName name="BLOCK_PRICE_TYPE">Титульный!$16:$16</definedName>
    <definedName name="TITLE_PRICE_TYPE">Титульный!$F$16</definedName>
    <definedName name="VD_LIST">REESTR_VED!$A$2:$B$11</definedName>
    <definedName name="VD_ID_LIST">REESTR_VED!$A$2:$A$11</definedName>
    <definedName name="VD_NAME_LIST">REESTR_VED!$B$2:$B$11</definedName>
    <definedName name="et_B_FHD20_1">et_union_hor!$127:$135</definedName>
    <definedName name="REESTR_IP_RANGE">REESTR_IP!$A$2:$I$3</definedName>
    <definedName name="IP_MAIN_ip_5">ИП!$13:$14</definedName>
    <definedName name="IP_QRE_ip_5">'ИП. КНЭ'!$21:$23</definedName>
    <definedName name="IP_DETAILED_ip_5">'ИП. Детализация'!$14:$47</definedName>
    <definedName name="IP_FIN_PLAN_ip_5">'ИП. Финансовый план'!$K$11:$O$11</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<sst xmlns="http://schemas.openxmlformats.org/spreadsheetml/2006/main" count="16471" uniqueCount="4922">
  <si>
    <t xml:space="preserve"> (требуется обновление)</t>
  </si>
  <si>
    <t>Код отчёта: PP110.OPEN.INFO.INVEST.HEAT.EIAS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</si>
  <si>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</si>
  <si>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</si>
  <si>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</si>
  <si>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</si>
  <si>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</si>
  <si>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</si>
  <si>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</si>
  <si>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</si>
  <si>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</si>
  <si>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</si>
  <si>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</si>
  <si>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28543657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</si>
  <si>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</si>
  <si>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</si>
  <si>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</si>
  <si>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</si>
  <si>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</si>
  <si>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</si>
  <si>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</si>
  <si>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</si>
  <si>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</si>
  <si>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</si>
  <si>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</si>
  <si>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</si>
  <si>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</si>
  <si>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</si>
  <si>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</si>
  <si>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</si>
  <si>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</si>
  <si>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</si>
  <si>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</si>
  <si>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</si>
  <si>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</si>
  <si>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</si>
  <si>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</si>
  <si>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только по регулируемым ценам</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</si>
  <si>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</si>
  <si>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</si>
  <si>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</si>
  <si>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</si>
  <si>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</si>
  <si>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</si>
  <si>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</si>
  <si>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</si>
  <si>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</si>
  <si>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Муниципальное унитарное предприятие "Югорскэнергогаз"</t>
  </si>
  <si>
    <t>Наименование (описание) обособленного подразделения</t>
  </si>
  <si>
    <t>ИНН</t>
  </si>
  <si>
    <t>8622024682</t>
  </si>
  <si>
    <t>КПП</t>
  </si>
  <si>
    <t>862201001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</si>
  <si>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</si>
  <si>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</si>
  <si>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</si>
  <si>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</si>
  <si>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</si>
  <si>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</si>
  <si>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</si>
  <si>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</si>
  <si>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</si>
  <si>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</si>
  <si>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</si>
  <si>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</si>
  <si>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</si>
  <si>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</si>
  <si>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</si>
  <si>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</si>
  <si>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по мероприятиям</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</si>
  <si>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</si>
  <si>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</si>
  <si>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628260, Ханты-Мансийский автономный округ - Югра, г. Югорск, ул. Геологов,15 </t>
  </si>
  <si>
    <t>Фамилия, имя, отчество руководителя</t>
  </si>
  <si>
    <t>Иванищев Дмитрий Витальевич</t>
  </si>
  <si>
    <t>Ответственный за заполнение формы</t>
  </si>
  <si>
    <t>Фамилия, имя, отчество</t>
  </si>
  <si>
    <t>Вьюненко Ольга Анатольевна</t>
  </si>
  <si>
    <t>Должность</t>
  </si>
  <si>
    <t>Ведущий экономист ПЭО</t>
  </si>
  <si>
    <t>Контактный телефон</t>
  </si>
  <si>
    <t>8 (34675) 7-86-36 доб. 1061</t>
  </si>
  <si>
    <t>E-mail</t>
  </si>
  <si>
    <t>peo@uegaz.ru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</si>
  <si>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</si>
  <si>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</si>
  <si>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</si>
  <si>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</si>
  <si>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</si>
  <si>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</si>
  <si>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</si>
  <si>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</si>
  <si>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</si>
  <si>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</si>
  <si>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</si>
  <si>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</si>
  <si>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</si>
  <si>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</si>
  <si>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</si>
  <si>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</si>
  <si>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</si>
  <si>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</si>
  <si>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</si>
  <si>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</si>
  <si>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</si>
  <si>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</si>
  <si>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</si>
  <si>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</si>
  <si>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</si>
  <si>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</si>
  <si>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</si>
  <si>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</si>
  <si>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</si>
  <si>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</si>
  <si>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</si>
  <si>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</si>
  <si>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</si>
  <si>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</si>
  <si>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</si>
  <si>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</si>
  <si>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</si>
  <si>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</si>
  <si>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</si>
  <si>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</si>
  <si>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</si>
  <si>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</si>
  <si>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</si>
  <si>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</si>
  <si>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</si>
  <si>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</si>
  <si>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</si>
  <si>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</si>
  <si>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</si>
  <si>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</si>
  <si>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</si>
  <si>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</si>
  <si>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</si>
  <si>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</si>
  <si>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</si>
  <si>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</si>
  <si>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</si>
  <si>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</si>
  <si>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</si>
  <si>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</si>
  <si>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</si>
  <si>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</si>
  <si>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</si>
  <si>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</si>
  <si>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</si>
  <si>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</si>
  <si>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</si>
  <si>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</si>
  <si>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</si>
  <si>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</si>
  <si>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</si>
  <si>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</si>
  <si>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</si>
  <si>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</si>
  <si>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</si>
  <si>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</si>
  <si>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</si>
  <si>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</si>
  <si>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</si>
  <si>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</si>
  <si>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</si>
  <si>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</si>
  <si>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</si>
  <si>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</si>
  <si>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</si>
  <si>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</si>
  <si>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</si>
  <si>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</si>
  <si>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</si>
  <si>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</si>
  <si>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</si>
  <si>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</si>
  <si>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</si>
  <si>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</si>
  <si>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</si>
  <si>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</si>
  <si>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</si>
  <si>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</si>
  <si>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</si>
  <si>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</si>
  <si>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</si>
  <si>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</si>
  <si>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</si>
  <si>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</si>
  <si>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</si>
  <si>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</si>
  <si>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</si>
  <si>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</si>
  <si>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</si>
  <si>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</si>
  <si>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</si>
  <si>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</si>
  <si>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</si>
  <si>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</si>
  <si>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</si>
  <si>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</si>
  <si>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</si>
  <si>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</si>
  <si>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</si>
  <si>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</si>
  <si>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</si>
  <si>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</si>
  <si>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</si>
  <si>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</si>
  <si>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</si>
  <si>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</si>
  <si>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</si>
  <si>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</si>
  <si>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</si>
  <si>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</si>
  <si>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</si>
  <si>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</si>
  <si>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</si>
  <si>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</si>
  <si>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</si>
  <si>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</si>
  <si>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</si>
  <si>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</si>
  <si>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</si>
  <si>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</si>
  <si>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</si>
  <si>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</si>
  <si>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</si>
  <si>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</si>
  <si>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</si>
  <si>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</si>
  <si>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</si>
  <si>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</si>
  <si>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</si>
  <si>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</si>
  <si>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</si>
  <si>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</si>
  <si>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</si>
  <si>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</si>
  <si>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</si>
  <si>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</si>
  <si>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</si>
  <si>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</si>
  <si>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</si>
  <si>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</si>
  <si>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</si>
  <si>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</si>
  <si>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</si>
  <si>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</si>
  <si>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</si>
  <si>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</si>
  <si>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</si>
  <si>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</si>
  <si>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</si>
  <si>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</si>
  <si>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</si>
  <si>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</si>
  <si>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</si>
  <si>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</si>
  <si>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</si>
  <si>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</si>
  <si>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</si>
  <si>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</si>
  <si>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</si>
  <si>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</si>
  <si>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</si>
  <si>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</si>
  <si>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</si>
  <si>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</si>
  <si>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</si>
  <si>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</si>
  <si>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</si>
  <si>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</si>
  <si>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</si>
  <si>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</si>
  <si>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</si>
  <si>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</si>
  <si>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</si>
  <si>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</si>
  <si>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</si>
  <si>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</si>
  <si>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</si>
  <si>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</si>
  <si>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</si>
  <si>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</si>
  <si>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</si>
  <si>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</si>
  <si>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</si>
  <si>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</si>
  <si>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</si>
  <si>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</si>
  <si>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</si>
  <si>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</si>
  <si>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</si>
  <si>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</si>
  <si>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</si>
  <si>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</si>
  <si>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</si>
  <si>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</si>
  <si>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</si>
  <si>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</si>
  <si>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</si>
  <si>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</si>
  <si>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</si>
  <si>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</si>
  <si>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</si>
  <si>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</si>
  <si>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</si>
  <si>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</si>
  <si>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</si>
  <si>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</si>
  <si>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</si>
  <si>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</si>
  <si>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</si>
  <si>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</si>
  <si>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</si>
  <si>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</si>
  <si>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</si>
  <si>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</si>
  <si>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</si>
  <si>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</si>
  <si>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</si>
  <si>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</si>
  <si>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</si>
  <si>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</si>
  <si>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</si>
  <si>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</si>
  <si>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</si>
  <si>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</si>
  <si>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</si>
  <si>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</si>
  <si>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</si>
  <si>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</si>
  <si>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</si>
  <si>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</si>
  <si>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</si>
  <si>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</si>
  <si>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</si>
  <si>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</si>
  <si>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</si>
  <si>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</si>
  <si>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</si>
  <si>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</si>
  <si>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</si>
  <si>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</si>
  <si>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</si>
  <si>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</si>
  <si>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</si>
  <si>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</si>
  <si>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</si>
  <si>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</si>
  <si>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</si>
  <si>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</si>
  <si>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</si>
  <si>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</si>
  <si>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</si>
  <si>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</si>
  <si>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</si>
  <si>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</si>
  <si>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</si>
  <si>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</si>
  <si>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</si>
  <si>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</si>
  <si>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</si>
  <si>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</si>
  <si>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</si>
  <si>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</si>
  <si>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</si>
  <si>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</si>
  <si>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</si>
  <si>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</si>
  <si>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</si>
  <si>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</si>
  <si>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</si>
  <si>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</si>
  <si>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</si>
  <si>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</si>
  <si>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</si>
  <si>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</si>
  <si>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</si>
  <si>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</si>
  <si>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</si>
  <si>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</si>
  <si>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</si>
  <si>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</si>
  <si>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</si>
  <si>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</si>
  <si>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</si>
  <si>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</si>
  <si>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</si>
  <si>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</si>
  <si>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</si>
  <si>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</si>
  <si>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</si>
  <si>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</si>
  <si>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</si>
  <si>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</si>
  <si>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</si>
  <si>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</si>
  <si>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</si>
  <si>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</si>
  <si>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</si>
  <si>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</si>
  <si>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</si>
  <si>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</si>
  <si>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</si>
  <si>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</si>
  <si>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</si>
  <si>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</si>
  <si>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</si>
  <si>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</si>
  <si>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</si>
  <si>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</si>
  <si>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</si>
  <si>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</si>
  <si>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</si>
  <si>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</si>
  <si>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</si>
  <si>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</si>
  <si>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</si>
  <si>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</si>
  <si>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</si>
  <si>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</si>
  <si>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</si>
  <si>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</si>
  <si>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</si>
  <si>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</si>
  <si>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</si>
  <si>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</si>
  <si>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</si>
  <si>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</si>
  <si>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</si>
  <si>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</si>
  <si>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</si>
  <si>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</si>
  <si>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</si>
  <si>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</si>
  <si>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</si>
  <si>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</si>
  <si>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</si>
  <si>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</si>
  <si>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</si>
  <si>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</si>
  <si>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</si>
  <si>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</si>
  <si>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</si>
  <si>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</si>
  <si>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</si>
  <si>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</si>
  <si>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</si>
  <si>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</si>
  <si>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</si>
  <si>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</si>
  <si>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</si>
  <si>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</si>
  <si>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</si>
  <si>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</si>
  <si>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</si>
  <si>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</si>
  <si>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</si>
  <si>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</si>
  <si>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</si>
  <si>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</si>
  <si>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</si>
  <si>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</si>
  <si>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</si>
  <si>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</si>
  <si>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</si>
  <si>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</si>
  <si>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</si>
  <si>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</si>
  <si>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</si>
  <si>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</si>
  <si>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</si>
  <si>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</si>
  <si>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</si>
  <si>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</si>
  <si>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</si>
  <si>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</si>
  <si>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</si>
  <si>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</si>
  <si>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</si>
  <si>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</si>
  <si>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</si>
  <si>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</si>
  <si>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</si>
  <si>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</si>
  <si>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</si>
  <si>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</si>
  <si>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</si>
  <si>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</si>
  <si>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</si>
  <si>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</si>
  <si>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</si>
  <si>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</si>
  <si>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</si>
  <si>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</si>
  <si>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</si>
  <si>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</si>
  <si>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</si>
  <si>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</si>
  <si>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</si>
  <si>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</si>
  <si>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</si>
  <si>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</si>
  <si>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</si>
  <si>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</si>
  <si>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</si>
  <si>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</si>
  <si>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</si>
  <si>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</si>
  <si>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</si>
  <si>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</si>
  <si>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</si>
  <si>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</si>
  <si>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</si>
  <si>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</si>
  <si>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</si>
  <si>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</si>
  <si>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</si>
  <si>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</si>
  <si>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</si>
  <si>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</si>
  <si>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</si>
  <si>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</si>
  <si>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</si>
  <si>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</si>
  <si>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</si>
  <si>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</si>
  <si>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</si>
  <si>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</si>
  <si>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</si>
  <si>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</si>
  <si>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</si>
  <si>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</si>
  <si>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</si>
  <si>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</si>
  <si>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</si>
  <si>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</si>
  <si>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</si>
  <si>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</si>
  <si>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</si>
  <si>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</si>
  <si>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</si>
  <si>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</si>
  <si>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</si>
  <si>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</si>
  <si>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</si>
  <si>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</si>
  <si>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</si>
  <si>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</si>
  <si>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</si>
  <si>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</si>
  <si>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</si>
  <si>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</si>
  <si>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</si>
  <si>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</si>
  <si>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</si>
  <si>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</si>
  <si>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</si>
  <si>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</si>
  <si>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</si>
  <si>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</si>
  <si>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</si>
  <si>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</si>
  <si>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</si>
  <si>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</si>
  <si>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</si>
  <si>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</si>
  <si>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</si>
  <si>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</si>
  <si>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</si>
  <si>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</si>
  <si>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</si>
  <si>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</si>
  <si>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</si>
  <si>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</si>
  <si>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</si>
  <si>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</si>
  <si>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</si>
  <si>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</si>
  <si>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</si>
  <si>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</si>
  <si>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</si>
  <si>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</si>
  <si>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</si>
  <si>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</si>
  <si>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</si>
  <si>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</si>
  <si>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</si>
  <si>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</si>
  <si>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</si>
  <si>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</si>
  <si>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</si>
  <si>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</si>
  <si>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</si>
  <si>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</si>
  <si>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</si>
  <si>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</si>
  <si>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</si>
  <si>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</si>
  <si>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</si>
  <si>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</si>
  <si>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</si>
  <si>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</si>
  <si>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</si>
  <si>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</si>
  <si>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</si>
  <si>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</si>
  <si>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</si>
  <si>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</si>
  <si>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</si>
  <si>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</si>
  <si>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</si>
  <si>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</si>
  <si>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</si>
  <si>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</si>
  <si>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</si>
  <si>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</si>
  <si>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</si>
  <si>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</si>
  <si>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</si>
  <si>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</si>
  <si>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</si>
  <si>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</si>
  <si>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</si>
  <si>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</si>
  <si>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</si>
  <si>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</si>
  <si>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</si>
  <si>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</si>
  <si>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</si>
  <si>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</si>
  <si>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</si>
  <si>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</si>
  <si>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</si>
  <si>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</si>
  <si>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</si>
  <si>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</si>
  <si>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</si>
  <si>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</si>
  <si>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</si>
  <si>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</si>
  <si>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</si>
  <si>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</si>
  <si>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</si>
  <si>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</si>
  <si>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</si>
  <si>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</si>
  <si>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</si>
  <si>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</si>
  <si>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</si>
  <si>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</si>
  <si>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</si>
  <si>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</si>
  <si>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</si>
  <si>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</si>
  <si>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</si>
  <si>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</si>
  <si>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</si>
  <si>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</si>
  <si>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</si>
  <si>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</si>
  <si>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</si>
  <si>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</si>
  <si>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</si>
  <si>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</si>
  <si>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</si>
  <si>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</si>
  <si>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</si>
  <si>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</si>
  <si>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</si>
  <si>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</si>
  <si>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</si>
  <si>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</si>
  <si>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</si>
  <si>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</si>
  <si>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</si>
  <si>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</si>
  <si>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</si>
  <si>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</si>
  <si>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</si>
  <si>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</si>
  <si>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</si>
  <si>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</si>
  <si>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</si>
  <si>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</si>
  <si>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</si>
  <si>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</si>
  <si>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</si>
  <si>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</si>
  <si>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</si>
  <si>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</si>
  <si>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</si>
  <si>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</si>
  <si>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</si>
  <si>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</si>
  <si>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</si>
  <si>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</si>
  <si>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</si>
  <si>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</si>
  <si>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</si>
  <si>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</si>
  <si>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</si>
  <si>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</si>
  <si>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</si>
  <si>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</si>
  <si>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</si>
  <si>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</si>
  <si>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</si>
  <si>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</si>
  <si>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</si>
  <si>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</si>
  <si>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</si>
  <si>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</si>
  <si>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</si>
  <si>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</si>
  <si>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</si>
  <si>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</si>
  <si>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</si>
  <si>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</si>
  <si>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</si>
  <si>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</si>
  <si>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</si>
  <si>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</si>
  <si>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</si>
  <si>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</si>
  <si>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</si>
  <si>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</si>
  <si>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</si>
  <si>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</si>
  <si>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</si>
  <si>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</si>
  <si>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</si>
  <si>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</si>
  <si>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</si>
  <si>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</si>
  <si>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</si>
  <si>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</si>
  <si>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</si>
  <si>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</si>
  <si>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</si>
  <si>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</si>
  <si>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</si>
  <si>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</si>
  <si>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</si>
  <si>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</si>
  <si>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</si>
  <si>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</si>
  <si>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</si>
  <si>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</si>
  <si>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</si>
  <si>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</si>
  <si>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</si>
  <si>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</si>
  <si>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</si>
  <si>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</si>
  <si>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</si>
  <si>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</si>
  <si>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</si>
  <si>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</si>
  <si>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</si>
  <si>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</si>
  <si>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</si>
  <si>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</si>
  <si>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</si>
  <si>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</si>
  <si>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</si>
  <si>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</si>
  <si>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</si>
  <si>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</si>
  <si>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</si>
  <si>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</si>
  <si>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</si>
  <si>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</si>
  <si>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</si>
  <si>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</si>
  <si>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</si>
  <si>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</si>
  <si>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</si>
  <si>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</si>
  <si>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</si>
  <si>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</si>
  <si>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</si>
  <si>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</si>
  <si>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</si>
  <si>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</si>
  <si>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</si>
  <si>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</si>
  <si>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</si>
  <si>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</si>
  <si>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</si>
  <si>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</si>
  <si>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</si>
  <si>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</si>
  <si>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</si>
  <si>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</si>
  <si>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</si>
  <si>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</si>
  <si>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</si>
  <si>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</si>
  <si>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</si>
  <si>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</si>
  <si>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</si>
  <si>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</si>
  <si>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</si>
  <si>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</si>
  <si>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</si>
  <si>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</si>
  <si>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</si>
  <si>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</si>
  <si>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</si>
  <si>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</si>
  <si>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</si>
  <si>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</si>
  <si>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</si>
  <si>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</si>
  <si>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</si>
  <si>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</si>
  <si>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</si>
  <si>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</si>
  <si>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</si>
  <si>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</si>
  <si>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</si>
  <si>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</si>
  <si>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</si>
  <si>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</si>
  <si>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</si>
  <si>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</si>
  <si>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</si>
  <si>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</si>
  <si>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</si>
  <si>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</si>
  <si>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</si>
  <si>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</si>
  <si>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</si>
  <si>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</si>
  <si>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</si>
  <si>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</si>
  <si>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</si>
  <si>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</si>
  <si>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</si>
  <si>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</si>
  <si>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</si>
  <si>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</si>
  <si>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</si>
  <si>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</si>
  <si>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</si>
  <si>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</si>
  <si>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</si>
  <si>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</si>
  <si>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</si>
  <si>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</si>
  <si>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</si>
  <si>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</si>
  <si>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</si>
  <si>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</si>
  <si>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</si>
  <si>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</si>
  <si>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</si>
  <si>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</si>
  <si>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</si>
  <si>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</si>
  <si>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</si>
  <si>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</si>
  <si>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</si>
  <si>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</si>
  <si>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</si>
  <si>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</si>
  <si>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</si>
  <si>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</si>
  <si>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</si>
  <si>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</si>
  <si>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</si>
  <si>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</si>
  <si>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</si>
  <si>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</si>
  <si>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</si>
  <si>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</si>
  <si>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</si>
  <si>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</si>
  <si>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</si>
  <si>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</si>
  <si>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</si>
  <si>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</si>
  <si>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</si>
  <si>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</si>
  <si>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</si>
  <si>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</si>
  <si>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</si>
  <si>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</si>
  <si>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</si>
  <si>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</si>
  <si>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</si>
  <si>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</si>
  <si>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</si>
  <si>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</si>
  <si>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</si>
  <si>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</si>
  <si>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</si>
  <si>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</si>
  <si>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</si>
  <si>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</si>
  <si>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</si>
  <si>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</si>
  <si>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</si>
  <si>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</si>
  <si>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</si>
  <si>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</si>
  <si>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</si>
  <si>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</si>
  <si>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</si>
  <si>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</si>
  <si>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</si>
  <si>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</si>
  <si>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</si>
  <si>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</si>
  <si>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</si>
  <si>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</si>
  <si>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</si>
  <si>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</si>
  <si>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</si>
  <si>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</si>
  <si>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</si>
  <si>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</si>
  <si>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</si>
  <si>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</si>
  <si>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</si>
  <si>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</si>
  <si>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</si>
  <si>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</si>
  <si>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</si>
  <si>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</si>
  <si>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</si>
  <si>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</si>
  <si>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</si>
  <si>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</si>
  <si>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</si>
  <si>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</si>
  <si>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</si>
  <si>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</si>
  <si>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</si>
  <si>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</si>
  <si>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</si>
  <si>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</si>
  <si>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</si>
  <si>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</si>
  <si>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</si>
  <si>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</si>
  <si>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</si>
  <si>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</si>
  <si>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</si>
  <si>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</si>
  <si>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</si>
  <si>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</si>
  <si>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</si>
  <si>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</si>
  <si>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</si>
  <si>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</si>
  <si>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</si>
  <si>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</si>
  <si>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</si>
  <si>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</si>
  <si>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</si>
  <si>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</si>
  <si>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</si>
  <si>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</si>
  <si>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</si>
  <si>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</si>
  <si>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</si>
  <si>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</si>
  <si>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</si>
  <si>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</si>
  <si>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</si>
  <si>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</si>
  <si>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</si>
  <si>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</si>
  <si>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</si>
  <si>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</si>
  <si>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</si>
  <si>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</si>
  <si>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</si>
  <si>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</si>
  <si>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 46-Пр-78 от 20.05.2026 МУП "ЮГОРСКЭНЕРГОГАЗ" в сфере теплоснабжения по модернизации, реконструкции и техническому перевооружению котельных, на территории городского округа Югорск на 2027-2029 годы</t>
  </si>
  <si>
    <t>уменьшение удельных затрат (повышение КПД)</t>
  </si>
  <si>
    <t>Департамент жилищно-коммунального комплекса и энергетики Ханты-Мансийского автономного округа-Югры</t>
  </si>
  <si>
    <t>Департамент жилищно-коммунального комплекса и строительного комплекса администрации города Югорска</t>
  </si>
  <si>
    <t>01.01.2027</t>
  </si>
  <si>
    <t>31.12.2029</t>
  </si>
  <si>
    <t>Об утверждении инвестиционной программы МУП "Югорскэнергогаз" в сфере теплоснабжения на 2027-2029 годы</t>
  </si>
  <si>
    <t>Приказ</t>
  </si>
  <si>
    <t>46-Пр-78</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</si>
  <si>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</si>
  <si>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</si>
  <si>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</si>
  <si>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</si>
  <si>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</si>
  <si>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</si>
  <si>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</si>
  <si>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</si>
  <si>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</si>
  <si>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</si>
  <si>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</si>
  <si>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</si>
  <si>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</si>
  <si>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</si>
  <si>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</si>
  <si>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</si>
  <si>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</si>
  <si>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</si>
  <si>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</si>
  <si>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</si>
  <si>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</si>
  <si>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</si>
  <si>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</si>
  <si>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</si>
  <si>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</si>
  <si>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</si>
  <si>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</si>
  <si>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</si>
  <si>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</si>
  <si>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</si>
  <si>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</si>
  <si>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</si>
  <si>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Модернизация котлового оборудования на котельной №8 по ул. Геологов, 6Б в городе Югорске</t>
  </si>
  <si>
    <t>Сентябрь</t>
  </si>
  <si>
    <t>2027</t>
  </si>
  <si>
    <t xml:space="preserve">      Амортизационные отчисления с выделением результатов переоценки основных средств и нематериальных активов</t>
  </si>
  <si>
    <t>Добавить источник финансирования</t>
  </si>
  <si>
    <t>Добавить объект инфраструктуры</t>
  </si>
  <si>
    <t>Добавить мероприятие</t>
  </si>
  <si>
    <t>Техническое переворужение котельной №22 (котел №1) в мкр. Югорск-2 в городе Югорске</t>
  </si>
  <si>
    <t>2028</t>
  </si>
  <si>
    <t>Техническое переворужение котельной №22 (котел №2) в мкр. Югорск-2 в городе Югорске</t>
  </si>
  <si>
    <t>2029</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</si>
  <si>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</si>
  <si>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</si>
  <si>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</si>
  <si>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</si>
  <si>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</si>
  <si>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</si>
  <si>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</si>
  <si>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</si>
  <si>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</si>
  <si>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</si>
  <si>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</si>
  <si>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</si>
  <si>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</si>
  <si>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</si>
  <si>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</si>
  <si>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</si>
  <si>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</si>
  <si>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</si>
  <si>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</si>
  <si>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</si>
  <si>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</si>
  <si>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</si>
  <si>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</si>
  <si>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</si>
  <si>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</si>
  <si>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</si>
  <si>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</si>
  <si>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</si>
  <si>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</si>
  <si>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</si>
  <si>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</si>
  <si>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</si>
  <si>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</si>
  <si>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</si>
  <si>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</si>
  <si>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</si>
  <si>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</si>
  <si>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</si>
  <si>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</si>
  <si>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</si>
  <si>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</si>
  <si>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</si>
  <si>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</si>
  <si>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</si>
  <si>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</si>
  <si>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</si>
  <si>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</si>
  <si>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</si>
  <si>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</si>
  <si>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</si>
  <si>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</si>
  <si>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</si>
  <si>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</si>
  <si>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</si>
  <si>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</si>
  <si>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</si>
  <si>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</si>
  <si>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</si>
  <si>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</si>
  <si>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</si>
  <si>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</si>
  <si>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</si>
  <si>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</si>
  <si>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</si>
  <si>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</si>
  <si>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</si>
  <si>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</si>
  <si>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</si>
  <si>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</si>
  <si>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</si>
  <si>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</si>
  <si>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</si>
  <si>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</si>
  <si>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</si>
  <si>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</si>
  <si>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</si>
  <si>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</si>
  <si>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</si>
  <si>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</si>
  <si>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</si>
  <si>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</si>
  <si>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</si>
  <si>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</si>
  <si>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</si>
  <si>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</si>
  <si>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</si>
  <si>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</si>
  <si>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</si>
  <si>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</si>
  <si>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</si>
  <si>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</si>
  <si>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</si>
  <si>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</si>
  <si>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</si>
  <si>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</si>
  <si>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</si>
  <si>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</si>
  <si>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</si>
  <si>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</si>
  <si>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</si>
  <si>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</si>
  <si>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</si>
  <si>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</si>
  <si>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</si>
  <si>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</si>
  <si>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</si>
  <si>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</si>
  <si>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</si>
  <si>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</si>
  <si>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</si>
  <si>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</si>
  <si>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</si>
  <si>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</si>
  <si>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</si>
  <si>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</si>
  <si>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</si>
  <si>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</si>
  <si>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</si>
  <si>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</si>
  <si>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</si>
  <si>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</si>
  <si>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</si>
  <si>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</si>
  <si>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</si>
  <si>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</si>
  <si>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</si>
  <si>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</si>
  <si>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</si>
  <si>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</si>
  <si>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</si>
  <si>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</si>
  <si>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</si>
  <si>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</si>
  <si>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</si>
  <si>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</si>
  <si>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</si>
  <si>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</si>
  <si>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</si>
  <si>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</si>
  <si>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</si>
  <si>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</si>
  <si>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</si>
  <si>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</si>
  <si>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</si>
  <si>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</si>
  <si>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</si>
  <si>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</si>
  <si>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</si>
  <si>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</si>
  <si>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</si>
  <si>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</si>
  <si>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</si>
  <si>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</si>
  <si>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</si>
  <si>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</si>
  <si>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</si>
  <si>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</si>
  <si>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</si>
  <si>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</si>
  <si>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</si>
  <si>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</si>
  <si>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</si>
  <si>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</si>
  <si>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</si>
  <si>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</si>
  <si>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</si>
  <si>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</si>
  <si>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</si>
  <si>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</si>
  <si>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</si>
  <si>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</si>
  <si>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</si>
  <si>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</si>
  <si>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</si>
  <si>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</si>
  <si>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</si>
  <si>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</si>
  <si>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</si>
  <si>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</si>
  <si>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</si>
  <si>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</si>
  <si>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</si>
  <si>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</si>
  <si>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</si>
  <si>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</si>
  <si>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</si>
  <si>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</si>
  <si>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</si>
  <si>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</si>
  <si>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</si>
  <si>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</si>
  <si>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</si>
  <si>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</si>
  <si>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</si>
  <si>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</si>
  <si>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</si>
  <si>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</si>
  <si>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</si>
  <si>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</si>
  <si>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</si>
  <si>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</si>
  <si>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</si>
  <si>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</si>
  <si>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</si>
  <si>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</si>
  <si>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</si>
  <si>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</si>
  <si>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</si>
  <si>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</si>
  <si>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</si>
  <si>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</si>
  <si>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</si>
  <si>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</si>
  <si>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</si>
  <si>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</si>
  <si>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</si>
  <si>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</si>
  <si>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</si>
  <si>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</si>
  <si>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</si>
  <si>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</si>
  <si>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</si>
  <si>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</si>
  <si>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</si>
  <si>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</si>
  <si>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</si>
  <si>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</si>
  <si>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</si>
  <si>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</si>
  <si>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</si>
  <si>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</si>
  <si>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</si>
  <si>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</si>
  <si>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</si>
  <si>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</si>
  <si>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</si>
  <si>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</si>
  <si>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</si>
  <si>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</si>
  <si>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</si>
  <si>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</si>
  <si>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</si>
  <si>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</si>
  <si>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</si>
  <si>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</si>
  <si>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</si>
  <si>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</si>
  <si>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</si>
  <si>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</si>
  <si>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</si>
  <si>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</si>
  <si>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</si>
  <si>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</si>
  <si>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</si>
  <si>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</si>
  <si>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</si>
  <si>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</si>
  <si>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</si>
  <si>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</si>
  <si>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</si>
  <si>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</si>
  <si>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</si>
  <si>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</si>
  <si>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</si>
  <si>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</si>
  <si>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</si>
  <si>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</si>
  <si>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</si>
  <si>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</si>
  <si>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</si>
  <si>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</si>
  <si>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</si>
  <si>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</si>
  <si>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</si>
  <si>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</si>
  <si>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</si>
  <si>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</si>
  <si>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</si>
  <si>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</si>
  <si>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</si>
  <si>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</si>
  <si>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</si>
  <si>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</si>
  <si>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</si>
  <si>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</si>
  <si>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</si>
  <si>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</si>
  <si>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</si>
  <si>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</si>
  <si>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</si>
  <si>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</si>
  <si>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</si>
  <si>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</si>
  <si>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</si>
  <si>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</si>
  <si>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</si>
  <si>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</si>
  <si>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</si>
  <si>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</si>
  <si>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</si>
  <si>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</si>
  <si>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</si>
  <si>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</si>
  <si>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</si>
  <si>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</si>
  <si>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</si>
  <si>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</si>
  <si>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</si>
  <si>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</si>
  <si>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</si>
  <si>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</si>
  <si>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</si>
  <si>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</si>
  <si>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</si>
  <si>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</si>
  <si>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</si>
  <si>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</si>
  <si>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</si>
  <si>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</si>
  <si>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</si>
  <si>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</si>
  <si>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</si>
  <si>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</si>
  <si>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</si>
  <si>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</si>
  <si>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</si>
  <si>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</si>
  <si>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</si>
  <si>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</si>
  <si>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</si>
  <si>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</si>
  <si>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</si>
  <si>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</si>
  <si>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</si>
  <si>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</si>
  <si>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</si>
  <si>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</si>
  <si>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</si>
  <si>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</si>
  <si>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</si>
  <si>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</si>
  <si>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</si>
  <si>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</si>
  <si>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</si>
  <si>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</si>
  <si>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</si>
  <si>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</si>
  <si>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</si>
  <si>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</si>
  <si>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</si>
  <si>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</si>
  <si>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</si>
  <si>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</si>
  <si>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</si>
  <si>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</si>
  <si>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</si>
  <si>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</si>
  <si>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</si>
  <si>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</si>
  <si>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</si>
  <si>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</si>
  <si>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</si>
  <si>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</si>
  <si>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</si>
  <si>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</si>
  <si>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</si>
  <si>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</si>
  <si>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</si>
  <si>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</si>
  <si>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</si>
  <si>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</si>
  <si>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</si>
  <si>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</si>
  <si>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</si>
  <si>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</si>
  <si>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</si>
  <si>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</si>
  <si>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</si>
  <si>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</si>
  <si>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</si>
  <si>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</si>
  <si>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</si>
  <si>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</si>
  <si>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</si>
  <si>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</si>
  <si>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</si>
  <si>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</si>
  <si>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</si>
  <si>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</si>
  <si>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</si>
  <si>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</si>
  <si>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</si>
  <si>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</si>
  <si>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</si>
  <si>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</si>
  <si>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</si>
  <si>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</si>
  <si>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</si>
  <si>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</si>
  <si>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</si>
  <si>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</si>
  <si>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</si>
  <si>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</si>
  <si>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</si>
  <si>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</si>
  <si>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</si>
  <si>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</si>
  <si>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</si>
  <si>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</si>
  <si>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</si>
  <si>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</si>
  <si>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</si>
  <si>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</si>
  <si>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</si>
  <si>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</si>
  <si>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</si>
  <si>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</si>
  <si>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</si>
  <si>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</si>
  <si>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</si>
  <si>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</si>
  <si>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</si>
  <si>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</si>
  <si>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</si>
  <si>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</si>
  <si>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</si>
  <si>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</si>
  <si>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</si>
  <si>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</si>
  <si>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</si>
  <si>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</si>
  <si>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</si>
  <si>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</si>
  <si>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</si>
  <si>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</si>
  <si>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</si>
  <si>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</si>
  <si>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</si>
  <si>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</si>
  <si>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</si>
  <si>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</si>
  <si>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</si>
  <si>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</si>
  <si>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</si>
  <si>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</si>
  <si>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</si>
  <si>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</si>
  <si>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</si>
  <si>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</si>
  <si>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</si>
  <si>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</si>
  <si>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</si>
  <si>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</si>
  <si>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</si>
  <si>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</si>
  <si>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</si>
  <si>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</si>
  <si>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</si>
  <si>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</si>
  <si>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</si>
  <si>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</si>
  <si>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</si>
  <si>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</si>
  <si>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</si>
  <si>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</si>
  <si>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</si>
  <si>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</si>
  <si>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</si>
  <si>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</si>
  <si>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</si>
  <si>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</si>
  <si>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</si>
  <si>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</si>
  <si>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</si>
  <si>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</si>
  <si>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</si>
  <si>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</si>
  <si>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</si>
  <si>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</si>
  <si>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</si>
  <si>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</si>
  <si>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</si>
  <si>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</si>
  <si>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</si>
  <si>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</si>
  <si>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</si>
  <si>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</si>
  <si>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</si>
  <si>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</si>
  <si>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</si>
  <si>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</si>
  <si>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</si>
  <si>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</si>
  <si>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</si>
  <si>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</si>
  <si>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</si>
  <si>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</si>
  <si>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</si>
  <si>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</si>
  <si>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</si>
  <si>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</si>
  <si>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</si>
  <si>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</si>
  <si>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</si>
  <si>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</si>
  <si>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</si>
  <si>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</si>
  <si>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</si>
  <si>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</si>
  <si>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</si>
  <si>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</si>
  <si>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</si>
  <si>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</si>
  <si>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</si>
  <si>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</si>
  <si>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</si>
  <si>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</si>
  <si>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</si>
  <si>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</si>
  <si>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</si>
  <si>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</si>
  <si>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</si>
  <si>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</si>
  <si>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</si>
  <si>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</si>
  <si>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</si>
  <si>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</si>
  <si>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</si>
  <si>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</si>
  <si>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</si>
  <si>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</si>
  <si>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</si>
  <si>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</si>
  <si>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</si>
  <si>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</si>
  <si>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</si>
  <si>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</si>
  <si>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</si>
  <si>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</si>
  <si>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</si>
  <si>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</si>
  <si>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</si>
  <si>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</si>
  <si>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</si>
  <si>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</si>
  <si>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</si>
  <si>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</si>
  <si>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</si>
  <si>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</si>
  <si>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</si>
  <si>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</si>
  <si>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</si>
  <si>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</si>
  <si>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</si>
  <si>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</si>
  <si>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</si>
  <si>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</si>
  <si>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</si>
  <si>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</si>
  <si>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</si>
  <si>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</si>
  <si>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</si>
  <si>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</si>
  <si>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</si>
  <si>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</si>
  <si>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</si>
  <si>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</si>
  <si>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</si>
  <si>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</si>
  <si>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</si>
  <si>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</si>
  <si>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</si>
  <si>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</si>
  <si>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</si>
  <si>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</si>
  <si>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</si>
  <si>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</si>
  <si>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</si>
  <si>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</si>
  <si>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</si>
  <si>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</si>
  <si>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</si>
  <si>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</si>
  <si>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</si>
  <si>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</si>
  <si>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</si>
  <si>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</si>
  <si>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</si>
  <si>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</si>
  <si>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</si>
  <si>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</si>
  <si>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</si>
  <si>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</si>
  <si>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</si>
  <si>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</si>
  <si>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</si>
  <si>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</si>
  <si>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</si>
  <si>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</si>
  <si>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</si>
  <si>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</si>
  <si>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</si>
  <si>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</si>
  <si>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</si>
  <si>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</si>
  <si>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</si>
  <si>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</si>
  <si>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</si>
  <si>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</si>
  <si>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</si>
  <si>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</si>
  <si>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</si>
  <si>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</si>
  <si>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</si>
  <si>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</si>
  <si>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</si>
  <si>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</si>
  <si>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</si>
  <si>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</si>
  <si>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</si>
  <si>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</si>
  <si>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</si>
  <si>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</si>
  <si>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</si>
  <si>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</si>
  <si>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</si>
  <si>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</si>
  <si>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</si>
  <si>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</si>
  <si>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</si>
  <si>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</si>
  <si>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</si>
  <si>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</si>
  <si>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</si>
  <si>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</si>
  <si>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</si>
  <si>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</si>
  <si>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</si>
  <si>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</si>
  <si>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</si>
  <si>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</si>
  <si>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</si>
  <si>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</si>
  <si>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</si>
  <si>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</si>
  <si>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</si>
  <si>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</si>
  <si>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</si>
  <si>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</si>
  <si>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</si>
  <si>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</si>
  <si>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</si>
  <si>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</si>
  <si>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</si>
  <si>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</si>
  <si>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</si>
  <si>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</si>
  <si>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</si>
  <si>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</si>
  <si>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</si>
  <si>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</si>
  <si>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</si>
  <si>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</si>
  <si>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</si>
  <si>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</si>
  <si>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</si>
  <si>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</si>
  <si>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</si>
  <si>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</si>
  <si>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</si>
  <si>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</si>
  <si>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</si>
  <si>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</si>
  <si>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</si>
  <si>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</si>
  <si>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</si>
  <si>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</si>
  <si>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</si>
  <si>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</si>
  <si>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</si>
  <si>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</si>
  <si>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</si>
  <si>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</si>
  <si>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</si>
  <si>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</si>
  <si>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</si>
  <si>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</si>
  <si>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</si>
  <si>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</si>
  <si>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</si>
  <si>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</si>
  <si>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</si>
  <si>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</si>
  <si>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</si>
  <si>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</si>
  <si>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</si>
  <si>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</si>
  <si>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</si>
  <si>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</si>
  <si>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</si>
  <si>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</si>
  <si>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</si>
  <si>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</si>
  <si>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</si>
  <si>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</si>
  <si>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</si>
  <si>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</si>
  <si>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</si>
  <si>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</si>
  <si>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</si>
  <si>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</si>
  <si>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</si>
  <si>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</si>
  <si>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</si>
  <si>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</si>
  <si>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</si>
  <si>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</si>
  <si>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</si>
  <si>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</si>
  <si>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</si>
  <si>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</si>
  <si>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</si>
  <si>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</si>
  <si>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</si>
  <si>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</si>
  <si>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</si>
  <si>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</si>
  <si>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</si>
  <si>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</si>
  <si>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</si>
  <si>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</si>
  <si>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</si>
  <si>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</si>
  <si>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</si>
  <si>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</si>
  <si>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</si>
  <si>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</si>
  <si>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</si>
  <si>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</si>
  <si>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</si>
  <si>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</si>
  <si>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</si>
  <si>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</si>
  <si>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</si>
  <si>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</si>
  <si>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</si>
  <si>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</si>
  <si>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</si>
  <si>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</si>
  <si>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</si>
  <si>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</si>
  <si>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</si>
  <si>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</si>
  <si>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</si>
  <si>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</si>
  <si>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</si>
  <si>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</si>
  <si>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</si>
  <si>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</si>
  <si>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</si>
  <si>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</si>
  <si>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</si>
  <si>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</si>
  <si>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</si>
  <si>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</si>
  <si>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</si>
  <si>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</si>
  <si>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</si>
  <si>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</si>
  <si>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</si>
  <si>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</si>
  <si>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</si>
  <si>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</si>
  <si>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</si>
  <si>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</si>
  <si>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</si>
  <si>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</si>
  <si>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</si>
  <si>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</si>
  <si>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</si>
  <si>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</si>
  <si>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</si>
  <si>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</si>
  <si>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</si>
  <si>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</si>
  <si>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</si>
  <si>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</si>
  <si>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</si>
  <si>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</si>
  <si>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</si>
  <si>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</si>
  <si>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</si>
  <si>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</si>
  <si>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</si>
  <si>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</si>
  <si>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</si>
  <si>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</si>
  <si>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</si>
  <si>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</si>
  <si>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</si>
  <si>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</si>
  <si>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</si>
  <si>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</si>
  <si>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</si>
  <si>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</si>
  <si>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</si>
  <si>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</si>
  <si>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</si>
  <si>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</si>
  <si>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</si>
  <si>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</si>
  <si>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</si>
  <si>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</si>
  <si>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</si>
  <si>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</si>
  <si>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</si>
  <si>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</si>
  <si>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</si>
  <si>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</si>
  <si>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</si>
  <si>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</si>
  <si>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</si>
  <si>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</si>
  <si>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</si>
  <si>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</si>
  <si>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</si>
  <si>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</si>
  <si>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</si>
  <si>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</si>
  <si>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</si>
  <si>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</si>
  <si>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</si>
  <si>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</si>
  <si>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</si>
  <si>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</si>
  <si>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</si>
  <si>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</si>
  <si>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</si>
  <si>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</si>
  <si>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</si>
  <si>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</si>
  <si>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</si>
  <si>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</si>
  <si>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</si>
  <si>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</si>
  <si>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</si>
  <si>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</si>
  <si>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</si>
  <si>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</si>
  <si>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</si>
  <si>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</si>
  <si>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</si>
  <si>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</si>
  <si>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</si>
  <si>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</si>
  <si>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</si>
  <si>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</si>
  <si>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</si>
  <si>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</si>
  <si>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</si>
  <si>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</si>
  <si>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</si>
  <si>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</si>
  <si>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</si>
  <si>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</si>
  <si>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</si>
  <si>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</si>
  <si>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</si>
  <si>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</si>
  <si>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</si>
  <si>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</si>
  <si>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</si>
  <si>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</si>
  <si>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</si>
  <si>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</si>
  <si>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</si>
  <si>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</si>
  <si>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</si>
  <si>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</si>
  <si>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</si>
  <si>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</si>
  <si>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</si>
  <si>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</si>
  <si>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</si>
  <si>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</si>
  <si>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</si>
  <si>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</si>
  <si>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</si>
  <si>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</si>
  <si>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</si>
  <si>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</si>
  <si>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</si>
  <si>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</si>
  <si>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</si>
  <si>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</si>
  <si>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</si>
  <si>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</si>
  <si>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</si>
  <si>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</si>
  <si>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</si>
  <si>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</si>
  <si>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</si>
  <si>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</si>
  <si>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</si>
  <si>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</si>
  <si>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</si>
  <si>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</si>
  <si>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</si>
  <si>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</si>
  <si>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</si>
  <si>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</si>
  <si>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</si>
  <si>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</si>
  <si>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</si>
  <si>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</si>
  <si>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</si>
  <si>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</si>
  <si>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</si>
  <si>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</si>
  <si>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</si>
  <si>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</si>
  <si>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</si>
  <si>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</si>
  <si>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</si>
  <si>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</si>
  <si>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</si>
  <si>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</si>
  <si>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</si>
  <si>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</si>
  <si>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</si>
  <si>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</si>
  <si>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</si>
  <si>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</si>
  <si>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</si>
  <si>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</si>
  <si>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</si>
  <si>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</si>
  <si>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</si>
  <si>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</si>
  <si>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</si>
  <si>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</si>
  <si>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</si>
  <si>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</si>
  <si>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</si>
  <si>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</si>
  <si>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</si>
  <si>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</si>
  <si>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</si>
  <si>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</si>
  <si>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</si>
  <si>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</si>
  <si>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</si>
  <si>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</si>
  <si>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</si>
  <si>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</si>
  <si>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</si>
  <si>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</si>
  <si>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</si>
  <si>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</si>
  <si>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</si>
  <si>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</si>
  <si>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</si>
  <si>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</si>
  <si>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</si>
  <si>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</si>
  <si>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</si>
  <si>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</si>
  <si>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</si>
  <si>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</si>
  <si>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</si>
  <si>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</si>
  <si>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</si>
  <si>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</si>
  <si>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</si>
  <si>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</si>
  <si>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</si>
  <si>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</si>
  <si>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</si>
  <si>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</si>
  <si>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</si>
  <si>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</si>
  <si>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</si>
  <si>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</si>
  <si>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</si>
  <si>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</si>
  <si>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</si>
  <si>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</si>
  <si>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</si>
  <si>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</si>
  <si>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</si>
  <si>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</si>
  <si>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</si>
  <si>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</si>
  <si>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</si>
  <si>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</si>
  <si>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</si>
  <si>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</si>
  <si>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</si>
  <si>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</si>
  <si>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</si>
  <si>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</si>
  <si>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</si>
  <si>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</si>
  <si>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</si>
  <si>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</si>
  <si>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</si>
  <si>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</si>
  <si>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</si>
  <si>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</si>
  <si>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</si>
  <si>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</si>
  <si>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</si>
  <si>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</si>
  <si>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</si>
  <si>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</si>
  <si>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</si>
  <si>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</si>
  <si>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</si>
  <si>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</si>
  <si>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</si>
  <si>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</si>
  <si>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</si>
  <si>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</si>
  <si>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</si>
  <si>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</si>
  <si>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</si>
  <si>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</si>
  <si>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</si>
  <si>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</si>
  <si>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</si>
  <si>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</si>
  <si>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</si>
  <si>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</si>
  <si>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</si>
  <si>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</si>
  <si>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</si>
  <si>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</si>
  <si>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</si>
  <si>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</si>
  <si>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</si>
  <si>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</si>
  <si>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</si>
  <si>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</si>
  <si>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</si>
  <si>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</si>
  <si>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</si>
  <si>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</si>
  <si>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</si>
  <si>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</si>
  <si>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</si>
  <si>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</si>
  <si>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</si>
  <si>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</si>
  <si>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</si>
  <si>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</si>
  <si>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</si>
  <si>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</si>
  <si>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</si>
  <si>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</si>
  <si>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</si>
  <si>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</si>
  <si>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</si>
  <si>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</si>
  <si>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</si>
  <si>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</si>
  <si>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</si>
  <si>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</si>
  <si>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</si>
  <si>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</si>
  <si>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</si>
  <si>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</si>
  <si>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</si>
  <si>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</si>
  <si>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</si>
  <si>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</si>
  <si>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</si>
  <si>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</si>
  <si>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</si>
  <si>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</si>
  <si>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</si>
  <si>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</si>
  <si>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</si>
  <si>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</si>
  <si>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</si>
  <si>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</si>
  <si>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</si>
  <si>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</si>
  <si>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</si>
  <si>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</si>
  <si>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</si>
  <si>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</si>
  <si>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</si>
  <si>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</si>
  <si>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</si>
  <si>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</si>
  <si>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</si>
  <si>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</si>
  <si>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</si>
  <si>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</si>
  <si>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</si>
  <si>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</si>
  <si>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</si>
  <si>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</si>
  <si>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</si>
  <si>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</si>
  <si>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</si>
  <si>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</si>
  <si>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</si>
  <si>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</si>
  <si>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</si>
  <si>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</si>
  <si>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</si>
  <si>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</si>
  <si>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</si>
  <si>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</si>
  <si>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</si>
  <si>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</si>
  <si>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</si>
  <si>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</si>
  <si>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</si>
  <si>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</si>
  <si>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</si>
  <si>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</si>
  <si>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</si>
  <si>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</si>
  <si>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</si>
  <si>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</si>
  <si>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</si>
  <si>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</si>
  <si>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</si>
  <si>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</si>
  <si>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</si>
  <si>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</si>
  <si>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</si>
  <si>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</si>
  <si>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</si>
  <si>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</si>
  <si>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</si>
  <si>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</si>
  <si>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</si>
  <si>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</si>
  <si>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</si>
  <si>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</si>
  <si>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</si>
  <si>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</si>
  <si>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</si>
  <si>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</si>
  <si>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</si>
  <si>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</si>
  <si>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</si>
  <si>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</si>
  <si>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</si>
  <si>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</si>
  <si>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</si>
  <si>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</si>
  <si>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</si>
  <si>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</si>
  <si>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</si>
  <si>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</si>
  <si>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</si>
  <si>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</si>
  <si>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</si>
  <si>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</si>
  <si>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</si>
  <si>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</si>
  <si>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</si>
  <si>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</si>
  <si>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</si>
  <si>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</si>
  <si>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</si>
  <si>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</si>
  <si>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</si>
  <si>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</si>
  <si>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</si>
  <si>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</si>
  <si>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</si>
  <si>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</si>
  <si>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</si>
  <si>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</si>
  <si>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</si>
  <si>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</si>
  <si>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</si>
  <si>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</si>
  <si>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</si>
  <si>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</si>
  <si>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</si>
  <si>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</si>
  <si>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</si>
  <si>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</si>
  <si>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</si>
  <si>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</si>
  <si>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</si>
  <si>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</si>
  <si>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</si>
  <si>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</si>
  <si>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</si>
  <si>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</si>
  <si>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</si>
  <si>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</si>
  <si>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</si>
  <si>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</si>
  <si>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</si>
  <si>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</si>
  <si>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</si>
  <si>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</si>
  <si>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</si>
  <si>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</si>
  <si>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</si>
  <si>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</si>
  <si>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</si>
  <si>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</si>
  <si>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</si>
  <si>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</si>
  <si>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</si>
  <si>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</si>
  <si>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</si>
  <si>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</si>
  <si>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</si>
  <si>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</si>
  <si>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</si>
  <si>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</si>
  <si>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</si>
  <si>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</si>
  <si>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</si>
  <si>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</si>
  <si>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</si>
  <si>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</si>
  <si>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</si>
  <si>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</si>
  <si>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</si>
  <si>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</si>
  <si>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</si>
  <si>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</si>
  <si>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</si>
  <si>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</si>
  <si>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</si>
  <si>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</si>
  <si>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</si>
  <si>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</si>
  <si>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</si>
  <si>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</si>
  <si>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</si>
  <si>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</si>
  <si>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</si>
  <si>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</si>
  <si>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</si>
  <si>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</si>
  <si>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</si>
  <si>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</si>
  <si>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</si>
  <si>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</si>
  <si>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</si>
  <si>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</si>
  <si>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</si>
  <si>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</si>
  <si>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</si>
  <si>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</si>
  <si>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</si>
  <si>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</si>
  <si>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</si>
  <si>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</si>
  <si>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</si>
  <si>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</si>
  <si>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</si>
  <si>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</si>
  <si>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</si>
  <si>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</si>
  <si>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</si>
  <si>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</si>
  <si>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</si>
  <si>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</si>
  <si>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</si>
  <si>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</si>
  <si>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</si>
  <si>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</si>
  <si>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</si>
  <si>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</si>
  <si>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</si>
  <si>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</si>
  <si>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</si>
  <si>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</si>
  <si>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</si>
  <si>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</si>
  <si>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</si>
  <si>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</si>
  <si>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</si>
  <si>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</si>
  <si>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</si>
  <si>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</si>
  <si>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</si>
  <si>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</si>
  <si>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</si>
  <si>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</si>
  <si>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</si>
  <si>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</si>
  <si>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</si>
  <si>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</si>
  <si>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</si>
  <si>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</si>
  <si>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</si>
  <si>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</si>
  <si>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</si>
  <si>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</si>
  <si>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</si>
  <si>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</si>
  <si>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</si>
  <si>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</si>
  <si>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</si>
  <si>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</si>
  <si>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</si>
  <si>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</si>
  <si>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</si>
  <si>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</si>
  <si>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</si>
  <si>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</si>
  <si>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</si>
  <si>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</si>
  <si>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</si>
  <si>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</si>
  <si>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</si>
  <si>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</si>
  <si>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</si>
  <si>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</si>
  <si>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</si>
  <si>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</si>
  <si>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</si>
  <si>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</si>
  <si>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</si>
  <si>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</si>
  <si>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</si>
  <si>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</si>
  <si>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</si>
  <si>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</si>
  <si>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</si>
  <si>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</si>
  <si>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</si>
  <si>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</si>
  <si>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</si>
  <si>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</si>
  <si>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</si>
  <si>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</si>
  <si>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</si>
  <si>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</si>
  <si>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</si>
  <si>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</si>
  <si>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</si>
  <si>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</si>
  <si>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</si>
  <si>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</si>
  <si>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</si>
  <si>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</si>
  <si>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</si>
  <si>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</si>
  <si>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</si>
  <si>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</si>
  <si>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</si>
  <si>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</si>
  <si>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</si>
  <si>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</si>
  <si>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</si>
  <si>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</si>
  <si>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</si>
  <si>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</si>
  <si>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</si>
  <si>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</si>
  <si>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</si>
  <si>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</si>
  <si>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</si>
  <si>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</si>
  <si>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</si>
  <si>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</si>
  <si>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</si>
  <si>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</si>
  <si>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</si>
  <si>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</si>
  <si>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</si>
  <si>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</si>
  <si>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</si>
  <si>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</si>
  <si>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</si>
  <si>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</si>
  <si>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</si>
  <si>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</si>
  <si>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</si>
  <si>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</si>
  <si>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</si>
  <si>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</si>
  <si>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</si>
  <si>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</si>
  <si>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</si>
  <si>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</si>
  <si>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</si>
  <si>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</si>
  <si>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</si>
  <si>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</si>
  <si>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</si>
  <si>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</si>
  <si>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</si>
  <si>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</si>
  <si>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</si>
  <si>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</si>
  <si>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</si>
  <si>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</si>
  <si>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</si>
  <si>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</si>
  <si>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</si>
  <si>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</si>
  <si>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</si>
  <si>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</si>
  <si>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</si>
  <si>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</si>
  <si>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</si>
  <si>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</si>
  <si>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</si>
  <si>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</si>
  <si>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</si>
  <si>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</si>
  <si>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</si>
  <si>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</si>
  <si>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</si>
  <si>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</si>
  <si>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</si>
  <si>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</si>
  <si>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</si>
  <si>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</si>
  <si>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</si>
  <si>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</si>
  <si>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</si>
  <si>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</si>
  <si>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</si>
  <si>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</si>
  <si>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</si>
  <si>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</si>
  <si>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</si>
  <si>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</si>
  <si>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</si>
  <si>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</si>
  <si>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</si>
  <si>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</si>
  <si>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</si>
  <si>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</si>
  <si>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</si>
  <si>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</si>
  <si>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</si>
  <si>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</si>
  <si>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</si>
  <si>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</si>
  <si>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</si>
  <si>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</si>
  <si>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</si>
  <si>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</si>
  <si>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</si>
  <si>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</si>
  <si>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</si>
  <si>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</si>
  <si>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</si>
  <si>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</si>
  <si>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</si>
  <si>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</si>
  <si>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</si>
  <si>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</si>
  <si>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</si>
  <si>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</si>
  <si>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</si>
  <si>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</si>
  <si>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</si>
  <si>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</si>
  <si>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</si>
  <si>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</si>
  <si>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</si>
  <si>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</si>
  <si>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</si>
  <si>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</si>
  <si>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</si>
  <si>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</si>
  <si>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</si>
  <si>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</si>
  <si>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</si>
  <si>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</si>
  <si>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</si>
  <si>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</si>
  <si>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</si>
  <si>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</si>
  <si>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</si>
  <si>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</si>
  <si>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</si>
  <si>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</si>
  <si>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</si>
  <si>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</si>
  <si>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</si>
  <si>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</si>
  <si>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</si>
  <si>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</si>
  <si>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</si>
  <si>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</si>
  <si>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</si>
  <si>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</si>
  <si>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</si>
  <si>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</si>
  <si>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</si>
  <si>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</si>
  <si>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</si>
  <si>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</si>
  <si>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</si>
  <si>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</si>
  <si>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</si>
  <si>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</si>
  <si>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</si>
  <si>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</si>
  <si>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</si>
  <si>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</si>
  <si>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</si>
  <si>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</si>
  <si>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</si>
  <si>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</si>
  <si>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</si>
  <si>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</si>
  <si>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</si>
  <si>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</si>
  <si>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</si>
  <si>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</si>
  <si>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</si>
  <si>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</si>
  <si>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</si>
  <si>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</si>
  <si>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</si>
  <si>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</si>
  <si>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</si>
  <si>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</si>
  <si>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</si>
  <si>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</si>
  <si>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</si>
  <si>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</si>
  <si>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</si>
  <si>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</si>
  <si>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</si>
  <si>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</si>
  <si>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</si>
  <si>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</si>
  <si>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</si>
  <si>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</si>
  <si>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</si>
  <si>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</si>
  <si>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</si>
  <si>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</si>
  <si>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</si>
  <si>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</si>
  <si>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</si>
  <si>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</si>
  <si>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</si>
  <si>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</si>
  <si>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</si>
  <si>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</si>
  <si>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</si>
  <si>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</si>
  <si>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</si>
  <si>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</si>
  <si>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</si>
  <si>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</si>
  <si>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</si>
  <si>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</si>
  <si>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</si>
  <si>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</si>
  <si>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</si>
  <si>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</si>
  <si>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</si>
  <si>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</si>
  <si>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</si>
  <si>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</si>
  <si>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</si>
  <si>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</si>
  <si>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</si>
  <si>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</si>
  <si>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</si>
  <si>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</si>
  <si>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</si>
  <si>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</si>
  <si>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</si>
  <si>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</si>
  <si>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</si>
  <si>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</si>
  <si>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</si>
  <si>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</si>
  <si>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</si>
  <si>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</si>
  <si>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</si>
  <si>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</si>
  <si>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</si>
  <si>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</si>
  <si>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</si>
  <si>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</si>
  <si>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</si>
  <si>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</si>
  <si>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</si>
  <si>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</si>
  <si>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</si>
  <si>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</si>
  <si>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</si>
  <si>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</si>
  <si>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</si>
  <si>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</si>
  <si>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</si>
  <si>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</si>
  <si>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</si>
  <si>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</si>
  <si>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</si>
  <si>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</si>
  <si>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</si>
  <si>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</si>
  <si>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</si>
  <si>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</si>
  <si>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</si>
  <si>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</si>
  <si>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</si>
  <si>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</si>
  <si>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</si>
  <si>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</si>
  <si>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</si>
  <si>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</si>
  <si>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</si>
  <si>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</si>
  <si>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</si>
  <si>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</si>
  <si>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</si>
  <si>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</si>
  <si>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</si>
  <si>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</si>
  <si>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</si>
  <si>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</si>
  <si>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</si>
  <si>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</si>
  <si>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</si>
  <si>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</si>
  <si>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</si>
  <si>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</si>
  <si>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</si>
  <si>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</si>
  <si>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</si>
  <si>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</si>
  <si>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</si>
  <si>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</si>
  <si>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</si>
  <si>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</si>
  <si>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</si>
  <si>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</si>
  <si>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</si>
  <si>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</si>
  <si>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</si>
  <si>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</si>
  <si>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</si>
  <si>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</si>
  <si>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</si>
  <si>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</si>
  <si>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</si>
  <si>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</si>
  <si>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</si>
  <si>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</si>
  <si>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</si>
  <si>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</si>
  <si>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</si>
  <si>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</si>
  <si>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</si>
  <si>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</si>
  <si>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</si>
  <si>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</si>
  <si>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</si>
  <si>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</si>
  <si>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</si>
  <si>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</si>
  <si>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</si>
  <si>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</si>
  <si>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</si>
  <si>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</si>
  <si>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</si>
  <si>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</si>
  <si>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</si>
  <si>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</si>
  <si>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</si>
  <si>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</si>
  <si>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</si>
  <si>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</si>
  <si>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</si>
  <si>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</si>
  <si>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</si>
  <si>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</si>
  <si>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</si>
  <si>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</si>
  <si>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</si>
  <si>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</si>
  <si>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</si>
  <si>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</si>
  <si>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</si>
  <si>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</si>
  <si>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</si>
  <si>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</si>
  <si>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</si>
  <si>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</si>
  <si>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</si>
  <si>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</si>
  <si>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</si>
  <si>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</si>
  <si>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</si>
  <si>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</si>
  <si>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</si>
  <si>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</si>
  <si>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</si>
  <si>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</si>
  <si>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</si>
  <si>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</si>
  <si>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</si>
  <si>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</si>
  <si>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</si>
  <si>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</si>
  <si>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</si>
  <si>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</si>
  <si>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</si>
  <si>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</si>
  <si>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</si>
  <si>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</si>
  <si>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</si>
  <si>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</si>
  <si>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</si>
  <si>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</si>
  <si>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</si>
  <si>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</si>
  <si>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</si>
  <si>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</si>
  <si>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</si>
  <si>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</si>
  <si>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</si>
  <si>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</si>
  <si>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</si>
  <si>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</si>
  <si>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</si>
  <si>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</si>
  <si>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</si>
  <si>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</si>
  <si>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</si>
  <si>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</si>
  <si>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</si>
  <si>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</si>
  <si>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</si>
  <si>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</si>
  <si>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</si>
  <si>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</si>
  <si>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</si>
  <si>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</si>
  <si>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</si>
  <si>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</si>
  <si>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</si>
  <si>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</si>
  <si>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</si>
  <si>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</si>
  <si>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</si>
  <si>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</si>
  <si>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</si>
  <si>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</si>
  <si>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</si>
  <si>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11-03-2026 00:00:00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</si>
  <si>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</si>
  <si>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</si>
  <si>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</si>
  <si>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</si>
  <si>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</si>
  <si>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</si>
  <si>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</si>
  <si>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</si>
  <si>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</si>
  <si>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</si>
  <si>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</si>
  <si>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</si>
  <si>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</si>
  <si>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</si>
  <si>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</si>
  <si>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</si>
  <si>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</si>
  <si>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</si>
  <si>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</si>
  <si>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</si>
  <si>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</si>
  <si>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</si>
  <si>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</si>
  <si>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</si>
  <si>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</si>
  <si>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</si>
  <si>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</si>
  <si>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</si>
  <si>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</si>
  <si>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</si>
  <si>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</si>
  <si>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</si>
  <si>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</si>
  <si>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</si>
  <si>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</si>
  <si>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</si>
  <si>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</si>
  <si>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</si>
  <si>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</si>
  <si>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</si>
  <si>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</si>
  <si>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</si>
  <si>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</si>
  <si>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</si>
  <si>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</si>
  <si>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</si>
  <si>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</si>
  <si>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</si>
  <si>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</si>
  <si>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</si>
  <si>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</si>
  <si>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</si>
  <si>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</si>
  <si>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</si>
  <si>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</si>
  <si>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</si>
  <si>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</si>
  <si>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</si>
  <si>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</si>
  <si>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</si>
  <si>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</si>
  <si>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</si>
  <si>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</si>
  <si>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</si>
  <si>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</si>
  <si>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</si>
  <si>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</si>
  <si>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</si>
  <si>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</si>
  <si>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</si>
  <si>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</si>
  <si>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</si>
  <si>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</si>
  <si>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</si>
  <si>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</si>
  <si>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</si>
  <si>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</si>
  <si>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</si>
  <si>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</si>
  <si>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</si>
  <si>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</si>
  <si>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</si>
  <si>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</si>
  <si>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</si>
  <si>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</si>
  <si>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</si>
  <si>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</si>
  <si>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</si>
  <si>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</si>
  <si>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</si>
  <si>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</si>
  <si>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</si>
  <si>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</si>
  <si>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</si>
  <si>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</si>
  <si>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</si>
  <si>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</si>
  <si>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</si>
  <si>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</si>
  <si>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</si>
  <si>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</si>
  <si>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</si>
  <si>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</si>
  <si>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</si>
  <si>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</si>
  <si>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</si>
  <si>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</si>
  <si>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</si>
  <si>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</si>
  <si>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</si>
  <si>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</si>
  <si>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</si>
  <si>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</si>
  <si>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</si>
  <si>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</si>
  <si>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</si>
  <si>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</si>
  <si>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</si>
  <si>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</si>
  <si>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</si>
  <si>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</si>
  <si>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</si>
  <si>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</si>
  <si>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</si>
  <si>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</si>
  <si>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</si>
  <si>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</si>
  <si>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</si>
  <si>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</si>
  <si>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</si>
  <si>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</si>
  <si>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</si>
  <si>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</si>
  <si>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</si>
  <si>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</si>
  <si>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</si>
  <si>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</si>
  <si>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</si>
  <si>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</si>
  <si>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</si>
  <si>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</si>
  <si>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</si>
  <si>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</si>
  <si>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</si>
  <si>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</si>
  <si>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</si>
  <si>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</si>
  <si>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</si>
  <si>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</si>
  <si>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</si>
  <si>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</si>
  <si>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</si>
  <si>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</si>
  <si>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</si>
  <si>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</si>
  <si>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</si>
  <si>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</si>
  <si>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</si>
  <si>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</si>
  <si>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</si>
  <si>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</si>
  <si>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</si>
  <si>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</si>
  <si>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</si>
  <si>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</si>
  <si>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</si>
  <si>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</si>
  <si>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</si>
  <si>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</si>
  <si>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</si>
  <si>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</si>
  <si>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</si>
  <si>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</si>
  <si>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</si>
  <si>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</si>
  <si>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</si>
  <si>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</si>
  <si>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</si>
  <si>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</si>
  <si>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</si>
  <si>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</si>
  <si>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</si>
  <si>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</si>
  <si>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</si>
  <si>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</si>
  <si>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</si>
  <si>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</si>
  <si>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</si>
  <si>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</si>
  <si>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</si>
  <si>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</si>
  <si>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</si>
  <si>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</si>
  <si>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</si>
  <si>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</si>
  <si>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</si>
  <si>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</si>
  <si>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</si>
  <si>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</si>
  <si>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</si>
  <si>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</si>
  <si>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</si>
  <si>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</si>
  <si>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</si>
  <si>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</si>
  <si>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</si>
  <si>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</si>
  <si>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</si>
  <si>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</si>
  <si>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</si>
  <si>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</si>
  <si>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</si>
  <si>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</si>
  <si>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</si>
  <si>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</si>
  <si>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</si>
  <si>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</si>
  <si>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</si>
  <si>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</si>
  <si>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</si>
  <si>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</si>
  <si>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</si>
  <si>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</si>
  <si>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</si>
  <si>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</si>
  <si>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</si>
  <si>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</si>
  <si>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</si>
  <si>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</si>
  <si>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</si>
  <si>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</si>
  <si>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</si>
  <si>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</si>
  <si>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</si>
  <si>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</si>
  <si>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</si>
  <si>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</si>
  <si>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</si>
  <si>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</si>
  <si>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</si>
  <si>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</si>
  <si>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</si>
  <si>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</si>
  <si>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</si>
  <si>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</si>
  <si>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</si>
  <si>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</si>
  <si>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</si>
  <si>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</si>
  <si>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</si>
  <si>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</si>
  <si>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</si>
  <si>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</si>
  <si>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</si>
  <si>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</si>
  <si>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</si>
  <si>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</si>
  <si>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</si>
  <si>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</si>
  <si>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</si>
  <si>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</si>
  <si>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</si>
  <si>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</si>
  <si>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</si>
  <si>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</si>
  <si>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</si>
  <si>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</si>
  <si>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</si>
  <si>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</si>
  <si>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</si>
  <si>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</si>
  <si>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</si>
  <si>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</si>
  <si>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</si>
  <si>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</si>
  <si>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</si>
  <si>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</si>
  <si>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</si>
  <si>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</si>
  <si>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</si>
  <si>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</si>
  <si>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</si>
  <si>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</si>
  <si>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</si>
  <si>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</si>
  <si>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</si>
  <si>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</si>
  <si>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</si>
  <si>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</si>
  <si>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</si>
  <si>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</si>
  <si>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</si>
  <si>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</si>
  <si>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</si>
  <si>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</si>
  <si>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</si>
  <si>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</si>
  <si>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</si>
  <si>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</si>
  <si>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</si>
  <si>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</si>
  <si>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</si>
  <si>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</si>
  <si>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</si>
  <si>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</si>
  <si>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</si>
  <si>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</si>
  <si>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</si>
  <si>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</si>
  <si>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</si>
  <si>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</si>
  <si>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</si>
  <si>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</si>
  <si>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</si>
  <si>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</si>
  <si>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</si>
  <si>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</si>
  <si>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</si>
  <si>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</si>
  <si>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</si>
  <si>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</si>
  <si>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</si>
  <si>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</si>
  <si>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</si>
  <si>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</si>
  <si>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</si>
  <si>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</si>
  <si>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</si>
  <si>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</si>
  <si>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</si>
  <si>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</si>
  <si>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</si>
  <si>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</si>
  <si>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</si>
  <si>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</si>
  <si>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</si>
  <si>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</si>
  <si>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</si>
  <si>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</si>
  <si>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</si>
  <si>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</si>
  <si>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</si>
  <si>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</si>
  <si>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</si>
  <si>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</si>
  <si>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</si>
  <si>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</si>
  <si>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</si>
  <si>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</si>
  <si>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</si>
  <si>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</si>
  <si>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</si>
  <si>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</si>
  <si>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</si>
  <si>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</si>
  <si>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</si>
  <si>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</si>
  <si>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</si>
  <si>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</si>
  <si>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</si>
  <si>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</si>
  <si>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</si>
  <si>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</si>
  <si>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</si>
  <si>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</si>
  <si>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</si>
  <si>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</si>
  <si>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</si>
  <si>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</si>
  <si>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</si>
  <si>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</si>
  <si>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</si>
  <si>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</si>
  <si>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</si>
  <si>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</si>
  <si>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</si>
  <si>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</si>
  <si>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</si>
  <si>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</si>
  <si>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</si>
  <si>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</si>
  <si>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</si>
  <si>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</si>
  <si>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</si>
  <si>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</si>
  <si>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</si>
  <si>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</si>
  <si>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</si>
  <si>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</si>
  <si>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</si>
  <si>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</si>
  <si>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</si>
  <si>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</si>
  <si>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</si>
  <si>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</si>
  <si>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</si>
  <si>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</si>
  <si>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</si>
  <si>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</si>
  <si>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</si>
  <si>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</si>
  <si>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</si>
  <si>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</si>
  <si>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</si>
  <si>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</si>
  <si>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</si>
  <si>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</si>
  <si>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</si>
  <si>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</si>
  <si>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</si>
  <si>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</si>
  <si>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</si>
  <si>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</si>
  <si>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</si>
  <si>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</si>
  <si>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</si>
  <si>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</si>
  <si>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</si>
  <si>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</si>
  <si>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</si>
  <si>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</si>
  <si>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</si>
  <si>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</si>
  <si>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</si>
  <si>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</si>
  <si>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</si>
  <si>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</si>
  <si>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</si>
  <si>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</si>
  <si>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</si>
  <si>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</si>
  <si>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</si>
  <si>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</si>
  <si>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</si>
  <si>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</si>
  <si>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</si>
  <si>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</si>
  <si>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</si>
  <si>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</si>
  <si>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</si>
  <si>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</si>
  <si>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</si>
  <si>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</si>
  <si>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</si>
  <si>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</si>
  <si>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</si>
  <si>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</si>
  <si>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</si>
  <si>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</si>
  <si>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</si>
  <si>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</si>
  <si>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</si>
  <si>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</si>
  <si>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</si>
  <si>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</si>
  <si>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</si>
  <si>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</si>
  <si>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</si>
  <si>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</si>
  <si>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</si>
  <si>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</si>
  <si>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</si>
  <si>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</si>
  <si>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</si>
  <si>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</si>
  <si>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</si>
  <si>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</si>
  <si>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</si>
  <si>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</si>
  <si>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</si>
  <si>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</si>
  <si>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</si>
  <si>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</si>
  <si>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</si>
  <si>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</si>
  <si>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</si>
  <si>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</si>
  <si>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</si>
  <si>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</si>
  <si>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</si>
  <si>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</si>
  <si>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</si>
  <si>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</si>
  <si>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</si>
  <si>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</si>
  <si>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</si>
  <si>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</si>
  <si>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</si>
  <si>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</si>
  <si>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</si>
  <si>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</si>
  <si>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</si>
  <si>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</si>
  <si>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</si>
  <si>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</si>
  <si>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</si>
  <si>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</si>
  <si>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</si>
  <si>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</si>
  <si>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</si>
  <si>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</si>
  <si>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</si>
  <si>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</si>
  <si>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</si>
  <si>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</si>
  <si>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</si>
  <si>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</si>
  <si>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</si>
  <si>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</si>
  <si>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</si>
  <si>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</si>
  <si>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</si>
  <si>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</si>
  <si>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</si>
  <si>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</si>
  <si>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</si>
  <si>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</si>
  <si>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</si>
  <si>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</si>
  <si>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</si>
  <si>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</si>
  <si>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</si>
  <si>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</si>
  <si>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</si>
  <si>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</si>
  <si>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</si>
  <si>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</si>
  <si>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</si>
  <si>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</si>
  <si>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</si>
  <si>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</si>
  <si>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</si>
  <si>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</si>
  <si>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</si>
  <si>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</si>
  <si>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</si>
  <si>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</si>
  <si>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</si>
  <si>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</si>
  <si>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</si>
  <si>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</si>
  <si>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</si>
  <si>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</si>
  <si>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</si>
  <si>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</si>
  <si>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</si>
  <si>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</si>
  <si>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</si>
  <si>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</si>
  <si>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</si>
  <si>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</si>
  <si>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</si>
  <si>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</si>
  <si>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</si>
  <si>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</si>
  <si>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</si>
  <si>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</si>
  <si>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</si>
  <si>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</si>
  <si>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</si>
  <si>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</si>
  <si>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</si>
  <si>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</si>
  <si>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</si>
  <si>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</si>
  <si>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</si>
  <si>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</si>
  <si>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</si>
  <si>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</si>
  <si>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</si>
  <si>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</si>
  <si>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</si>
  <si>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</si>
  <si>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</si>
  <si>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</si>
  <si>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</si>
  <si>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</si>
  <si>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</si>
  <si>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</si>
  <si>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</si>
  <si>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</si>
  <si>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</si>
  <si>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</si>
  <si>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</si>
  <si>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</si>
  <si>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</si>
  <si>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</si>
  <si>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</si>
  <si>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</si>
  <si>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</si>
  <si>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</si>
  <si>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</si>
  <si>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</si>
  <si>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</si>
  <si>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</si>
  <si>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</si>
  <si>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</si>
  <si>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46-Пр-69 от 06.05.2026 АО "УТС" в сфере теплоснабжения по реконструкции тепловых сетей, на территории городского округа Ханты-Мансийск на 2027 год</t>
  </si>
  <si>
    <t>31.12.2027</t>
  </si>
  <si>
    <t>TER_NAME</t>
  </si>
  <si>
    <t>Территория 1</t>
  </si>
  <si>
    <t>ID_TARIFF_NAME</t>
  </si>
  <si>
    <t>TARIFF_NAME</t>
  </si>
  <si>
    <t>VED_NAME</t>
  </si>
  <si>
    <t>4190064</t>
  </si>
  <si>
    <t>4190065</t>
  </si>
  <si>
    <t>4190066</t>
  </si>
  <si>
    <t>4190067</t>
  </si>
  <si>
    <t>4190068</t>
  </si>
  <si>
    <t>4190069</t>
  </si>
  <si>
    <t>4190070</t>
  </si>
  <si>
    <t>4190071</t>
  </si>
  <si>
    <t>4190072</t>
  </si>
  <si>
    <t>4190073</t>
  </si>
  <si>
    <t>Алейский муниципальный район</t>
  </si>
  <si>
    <t>01601000</t>
  </si>
  <si>
    <t>Алейский сельсовет</t>
  </si>
  <si>
    <t>01601402</t>
  </si>
  <si>
    <t>Безголосовский сельсовет</t>
  </si>
  <si>
    <t>01601408</t>
  </si>
  <si>
    <t>Большепанюшевский сельсовет</t>
  </si>
  <si>
    <t>01601413</t>
  </si>
  <si>
    <t>Боровской сельсовет</t>
  </si>
  <si>
    <t>01601417</t>
  </si>
  <si>
    <t>Дружбинский сельсовет</t>
  </si>
  <si>
    <t>01601420</t>
  </si>
  <si>
    <t>Дубровский сельсовет</t>
  </si>
  <si>
    <t>01601423</t>
  </si>
  <si>
    <t>Заветильичевский сельсовет</t>
  </si>
  <si>
    <t>01601426</t>
  </si>
  <si>
    <t>Кашинский сельсовет</t>
  </si>
  <si>
    <t>01601432</t>
  </si>
  <si>
    <t>Кировский сельсовет</t>
  </si>
  <si>
    <t>01601438</t>
  </si>
  <si>
    <t>Краснопартизанский сельсовет</t>
  </si>
  <si>
    <t>01601440</t>
  </si>
  <si>
    <t>Моховской сельсовет</t>
  </si>
  <si>
    <t>01601464</t>
  </si>
  <si>
    <t>Осколковский сельсовет</t>
  </si>
  <si>
    <t>01601468</t>
  </si>
  <si>
    <t>Плотавский сельсовет</t>
  </si>
  <si>
    <t>01601473</t>
  </si>
  <si>
    <t>Савинский сельсовет</t>
  </si>
  <si>
    <t>01601475</t>
  </si>
  <si>
    <t>Совхозный сельсовет</t>
  </si>
  <si>
    <t>01601477</t>
  </si>
  <si>
    <t>Урюпинский сельсовет</t>
  </si>
  <si>
    <t>01601485</t>
  </si>
  <si>
    <t>Фрунзенский сельсовет</t>
  </si>
  <si>
    <t>01601496</t>
  </si>
  <si>
    <t>Чапаевский сельсовет</t>
  </si>
  <si>
    <t>01601498</t>
  </si>
  <si>
    <t>Алтайский муниципальный район</t>
  </si>
  <si>
    <t>Айский сельсовет</t>
  </si>
  <si>
    <t>01602405</t>
  </si>
  <si>
    <t>01602000</t>
  </si>
  <si>
    <t>Алтайский сельсовет</t>
  </si>
  <si>
    <t>01602407</t>
  </si>
  <si>
    <t>Беловский сельсовет</t>
  </si>
  <si>
    <t>01602412</t>
  </si>
  <si>
    <t>Куяганский сельсовет</t>
  </si>
  <si>
    <t>01602423</t>
  </si>
  <si>
    <t>Куячинский сельсовет</t>
  </si>
  <si>
    <t>01602427</t>
  </si>
  <si>
    <t>Макарьевский сельсовет</t>
  </si>
  <si>
    <t>01602435</t>
  </si>
  <si>
    <t>Нижнекаменский сельсовет</t>
  </si>
  <si>
    <t>01602446</t>
  </si>
  <si>
    <t>Пролетарский сельсовет</t>
  </si>
  <si>
    <t>01602457</t>
  </si>
  <si>
    <t>Россошинский сельсовет</t>
  </si>
  <si>
    <t>01602468</t>
  </si>
  <si>
    <t>Старобелокурихинский сельсовет</t>
  </si>
  <si>
    <t>01602479</t>
  </si>
  <si>
    <t>Баевский муниципальный район</t>
  </si>
  <si>
    <t>01603000</t>
  </si>
  <si>
    <t>Баевский сельсовет</t>
  </si>
  <si>
    <t>01603407</t>
  </si>
  <si>
    <t>Верх-Пайвинский сельсовет</t>
  </si>
  <si>
    <t>01603416</t>
  </si>
  <si>
    <t>Верх-Чуманский сельсовет</t>
  </si>
  <si>
    <t>01603419</t>
  </si>
  <si>
    <t>Нижнечуманский сельсовет</t>
  </si>
  <si>
    <t>01603437</t>
  </si>
  <si>
    <t>Паклинский сельсовет</t>
  </si>
  <si>
    <t>01603455</t>
  </si>
  <si>
    <t>01603458</t>
  </si>
  <si>
    <t>Прослаухинский сельсовет</t>
  </si>
  <si>
    <t>01603469</t>
  </si>
  <si>
    <t>Ситниковский сельсовет</t>
  </si>
  <si>
    <t>01603480</t>
  </si>
  <si>
    <t>Бийский муниципальный район</t>
  </si>
  <si>
    <t>01604000</t>
  </si>
  <si>
    <t>Большеугреневский сельсовет</t>
  </si>
  <si>
    <t>01604410</t>
  </si>
  <si>
    <t>Верх-Бехтемирский сельсовет</t>
  </si>
  <si>
    <t>01604415</t>
  </si>
  <si>
    <t>Верх-Катунский сельсовет</t>
  </si>
  <si>
    <t>01604417</t>
  </si>
  <si>
    <t>Енисейский сельсовет</t>
  </si>
  <si>
    <t>01604422</t>
  </si>
  <si>
    <t>Заринский сельсовет</t>
  </si>
  <si>
    <t>01604424</t>
  </si>
  <si>
    <t>Калининский сельсовет</t>
  </si>
  <si>
    <t>01604434</t>
  </si>
  <si>
    <t>Лесной сельсовет</t>
  </si>
  <si>
    <t>01604437</t>
  </si>
  <si>
    <t>Малоенисейский сельсовет</t>
  </si>
  <si>
    <t>01604455</t>
  </si>
  <si>
    <t>Малоугреневский сельсовет</t>
  </si>
  <si>
    <t>01604459</t>
  </si>
  <si>
    <t>Новиковский сельсовет</t>
  </si>
  <si>
    <t>01604464</t>
  </si>
  <si>
    <t>Первомайский сельсовет</t>
  </si>
  <si>
    <t>01604470</t>
  </si>
  <si>
    <t>Светлоозерский сельсовет</t>
  </si>
  <si>
    <t>01604480</t>
  </si>
  <si>
    <t>Сростинский сельсовет</t>
  </si>
  <si>
    <t>01604483</t>
  </si>
  <si>
    <t>Усятский сельсовет</t>
  </si>
  <si>
    <t>01604488</t>
  </si>
  <si>
    <t>Шебалинский сельсовет</t>
  </si>
  <si>
    <t>01604495</t>
  </si>
  <si>
    <t>Благовещенский муниципальный район</t>
  </si>
  <si>
    <t>Алексеевский сельсовет</t>
  </si>
  <si>
    <t>01605406</t>
  </si>
  <si>
    <t>01605000</t>
  </si>
  <si>
    <t>Благовещенский поссовет</t>
  </si>
  <si>
    <t>01605151</t>
  </si>
  <si>
    <t>Гляденьский сельсовет</t>
  </si>
  <si>
    <t>01605420</t>
  </si>
  <si>
    <t>Леньковский сельсовет</t>
  </si>
  <si>
    <t>01605436</t>
  </si>
  <si>
    <t>Нижнекучукский сельсовет</t>
  </si>
  <si>
    <t>01605447</t>
  </si>
  <si>
    <t>Николаевский сельсовет</t>
  </si>
  <si>
    <t>01605452</t>
  </si>
  <si>
    <t>Новокулундинский сельсовет</t>
  </si>
  <si>
    <t>01605456</t>
  </si>
  <si>
    <t>Орлеанский сельсовет</t>
  </si>
  <si>
    <t>01605458</t>
  </si>
  <si>
    <t>Степноозёрский поссовет</t>
  </si>
  <si>
    <t>01605157</t>
  </si>
  <si>
    <t>Суворовский сельсовет</t>
  </si>
  <si>
    <t>01605461</t>
  </si>
  <si>
    <t>Шимолинский сельсовет</t>
  </si>
  <si>
    <t>01605483</t>
  </si>
  <si>
    <t>Яготинский сельсовет</t>
  </si>
  <si>
    <t>01605494</t>
  </si>
  <si>
    <t>Бурлинский муниципальный район</t>
  </si>
  <si>
    <t>01606000</t>
  </si>
  <si>
    <t>Бурлинский сельсовет</t>
  </si>
  <si>
    <t>01606411</t>
  </si>
  <si>
    <t>Михайловский сельсовет</t>
  </si>
  <si>
    <t>01606422</t>
  </si>
  <si>
    <t>Новоандреевский сельсовет</t>
  </si>
  <si>
    <t>01606430</t>
  </si>
  <si>
    <t>Новопесчанский сельсовет</t>
  </si>
  <si>
    <t>01606433</t>
  </si>
  <si>
    <t>Новосельский сельсовет</t>
  </si>
  <si>
    <t>01606444</t>
  </si>
  <si>
    <t>Ореховский сельсовет</t>
  </si>
  <si>
    <t>01606455</t>
  </si>
  <si>
    <t>Партизанский сельсовет</t>
  </si>
  <si>
    <t>01606466</t>
  </si>
  <si>
    <t>Рожковский сельсовет</t>
  </si>
  <si>
    <t>01606470</t>
  </si>
  <si>
    <t>Устьянский сельсовет</t>
  </si>
  <si>
    <t>01606477</t>
  </si>
  <si>
    <t>Быстроистокский муниципальный район</t>
  </si>
  <si>
    <t>Акутихинский сельсовет</t>
  </si>
  <si>
    <t>01607403</t>
  </si>
  <si>
    <t>01607000</t>
  </si>
  <si>
    <t>Быстроистокский сельсовет</t>
  </si>
  <si>
    <t>01607405</t>
  </si>
  <si>
    <t>Верх-Ануйский сельсовет</t>
  </si>
  <si>
    <t>01607411</t>
  </si>
  <si>
    <t>Верх-Озернинский сельсовет</t>
  </si>
  <si>
    <t>01607422</t>
  </si>
  <si>
    <t>Новопокровский сельсовет</t>
  </si>
  <si>
    <t>01607433</t>
  </si>
  <si>
    <t>Приобский сельсовет</t>
  </si>
  <si>
    <t>01607437</t>
  </si>
  <si>
    <t>Усть-Ануйский сельсовет</t>
  </si>
  <si>
    <t>01607444</t>
  </si>
  <si>
    <t>Хлеборобный сельсовет</t>
  </si>
  <si>
    <t>01607455</t>
  </si>
  <si>
    <t>Волчихинский муниципальный район</t>
  </si>
  <si>
    <t>Березовский сельсовет</t>
  </si>
  <si>
    <t>01608410</t>
  </si>
  <si>
    <t>Бор-Форпостовский сельсовет</t>
  </si>
  <si>
    <t>01608414</t>
  </si>
  <si>
    <t>01608000</t>
  </si>
  <si>
    <t>Волчихинский сельсовет</t>
  </si>
  <si>
    <t>01608421</t>
  </si>
  <si>
    <t>Востровский сельсовет</t>
  </si>
  <si>
    <t>01608423</t>
  </si>
  <si>
    <t>Коминтерновский сельсовет</t>
  </si>
  <si>
    <t>01608430</t>
  </si>
  <si>
    <t>Малышево-Логовской сельсовет</t>
  </si>
  <si>
    <t>01608434</t>
  </si>
  <si>
    <t>Новокормихинский сельсовет</t>
  </si>
  <si>
    <t>01608445</t>
  </si>
  <si>
    <t>Пятковологовской сельсовет</t>
  </si>
  <si>
    <t>01608456</t>
  </si>
  <si>
    <t>Селиверстовский сельсовет</t>
  </si>
  <si>
    <t>01608467</t>
  </si>
  <si>
    <t>Солоновский сельсовет</t>
  </si>
  <si>
    <t>01608478</t>
  </si>
  <si>
    <t>Усть-Волчихинский сельсовет</t>
  </si>
  <si>
    <t>01608489</t>
  </si>
  <si>
    <t>Город Алейск</t>
  </si>
  <si>
    <t>01703000</t>
  </si>
  <si>
    <t>Город Барнаул</t>
  </si>
  <si>
    <t>01701000</t>
  </si>
  <si>
    <t>Город Белокуриха</t>
  </si>
  <si>
    <t>01704000</t>
  </si>
  <si>
    <t>Город Бийск</t>
  </si>
  <si>
    <t>01705000</t>
  </si>
  <si>
    <t>Город Заринск</t>
  </si>
  <si>
    <t>01706000</t>
  </si>
  <si>
    <t>Город Новоалтайск</t>
  </si>
  <si>
    <t>01713000</t>
  </si>
  <si>
    <t>Город Рубцовск</t>
  </si>
  <si>
    <t>01716000</t>
  </si>
  <si>
    <t>Город Славгород</t>
  </si>
  <si>
    <t>01719000</t>
  </si>
  <si>
    <t>Город Яровое</t>
  </si>
  <si>
    <t>01730000</t>
  </si>
  <si>
    <t>Егорьевский муниципальный район</t>
  </si>
  <si>
    <t>01609000</t>
  </si>
  <si>
    <t>Кругло-Семенцовский сельсовет</t>
  </si>
  <si>
    <t>01609411</t>
  </si>
  <si>
    <t>Лебяжинский сельсовет</t>
  </si>
  <si>
    <t>01609422</t>
  </si>
  <si>
    <t>Малошелковниковский сельсовет</t>
  </si>
  <si>
    <t>01609428</t>
  </si>
  <si>
    <t>Новоегорьевский сельсовет</t>
  </si>
  <si>
    <t>01609433</t>
  </si>
  <si>
    <t>01609444</t>
  </si>
  <si>
    <t>01609455</t>
  </si>
  <si>
    <t>Титовский сельсовет</t>
  </si>
  <si>
    <t>01609466</t>
  </si>
  <si>
    <t>Шубинский сельсовет</t>
  </si>
  <si>
    <t>01609490</t>
  </si>
  <si>
    <t>Ельцовский муниципальный район</t>
  </si>
  <si>
    <t>Верх-Ненинский сельсовет</t>
  </si>
  <si>
    <t>01610411</t>
  </si>
  <si>
    <t>01610000</t>
  </si>
  <si>
    <t>Ельцовский сельсовет</t>
  </si>
  <si>
    <t>01610422</t>
  </si>
  <si>
    <t>Мартыновский сельсовет</t>
  </si>
  <si>
    <t>01610433</t>
  </si>
  <si>
    <t>Новокаменский сельсовет</t>
  </si>
  <si>
    <t>01610444</t>
  </si>
  <si>
    <t>Пуштулимский сельсовет</t>
  </si>
  <si>
    <t>01610466</t>
  </si>
  <si>
    <t>Черемшанский сельсовет</t>
  </si>
  <si>
    <t>01610488</t>
  </si>
  <si>
    <t>ЗАТО Сибирский</t>
  </si>
  <si>
    <t>01755000</t>
  </si>
  <si>
    <t>Завьяловский муниципальный район</t>
  </si>
  <si>
    <t>Гилевский сельсовет</t>
  </si>
  <si>
    <t>01611411</t>
  </si>
  <si>
    <t>Глубоковский сельсовет</t>
  </si>
  <si>
    <t>01611416</t>
  </si>
  <si>
    <t>Гоноховский сельсовет</t>
  </si>
  <si>
    <t>01611423</t>
  </si>
  <si>
    <t>01611000</t>
  </si>
  <si>
    <t>Завьяловский сельсовет</t>
  </si>
  <si>
    <t>01611434</t>
  </si>
  <si>
    <t>Камышенский сельсовет</t>
  </si>
  <si>
    <t>01611445</t>
  </si>
  <si>
    <t>Малиновский сельсовет</t>
  </si>
  <si>
    <t>01611456</t>
  </si>
  <si>
    <t>Овечкинский сельсовет</t>
  </si>
  <si>
    <t>01611467</t>
  </si>
  <si>
    <t>Светловский сельсовет</t>
  </si>
  <si>
    <t>01611469</t>
  </si>
  <si>
    <t>Тумановский сельсовет</t>
  </si>
  <si>
    <t>01611470</t>
  </si>
  <si>
    <t>Харитоновский сельсовет</t>
  </si>
  <si>
    <t>01611478</t>
  </si>
  <si>
    <t>Чернавский сельсовет</t>
  </si>
  <si>
    <t>01611486</t>
  </si>
  <si>
    <t>Чистоозерский сельсовет</t>
  </si>
  <si>
    <t>01611489</t>
  </si>
  <si>
    <t>Залесовский муниципальный округ</t>
  </si>
  <si>
    <t>01512000</t>
  </si>
  <si>
    <t>Заринский муниципальный район</t>
  </si>
  <si>
    <t>Аламбайский сельсовет</t>
  </si>
  <si>
    <t>01613406</t>
  </si>
  <si>
    <t>Верх-Камышенский сельсовет</t>
  </si>
  <si>
    <t>01613420</t>
  </si>
  <si>
    <t>Воскресенский сельсовет</t>
  </si>
  <si>
    <t>01613425</t>
  </si>
  <si>
    <t>Голухинский сельсовет</t>
  </si>
  <si>
    <t>01613428</t>
  </si>
  <si>
    <t>Гоношихинский сельсовет</t>
  </si>
  <si>
    <t>01613430</t>
  </si>
  <si>
    <t>Гришинский сельсовет</t>
  </si>
  <si>
    <t>01613434</t>
  </si>
  <si>
    <t>Жуланихинский сельсовет</t>
  </si>
  <si>
    <t>01613436</t>
  </si>
  <si>
    <t>01613000</t>
  </si>
  <si>
    <t>Зыряновский сельсовет</t>
  </si>
  <si>
    <t>01613438</t>
  </si>
  <si>
    <t>Комарский сельсовет</t>
  </si>
  <si>
    <t>01613450</t>
  </si>
  <si>
    <t>Новодраченинский сельсовет</t>
  </si>
  <si>
    <t>01613460</t>
  </si>
  <si>
    <t>Новозыряновский сельсовет</t>
  </si>
  <si>
    <t>01613461</t>
  </si>
  <si>
    <t>Новокопыловский сельсовет</t>
  </si>
  <si>
    <t>01613464</t>
  </si>
  <si>
    <t>Новомоношкинский сельсовет</t>
  </si>
  <si>
    <t>01613468</t>
  </si>
  <si>
    <t>Смазневский сельсовет</t>
  </si>
  <si>
    <t>01613474</t>
  </si>
  <si>
    <t>Сосновский сельсовет</t>
  </si>
  <si>
    <t>01613478</t>
  </si>
  <si>
    <t>Стародраченинский сельсовет</t>
  </si>
  <si>
    <t>01613487</t>
  </si>
  <si>
    <t>Тягунский сельсовет</t>
  </si>
  <si>
    <t>01613488</t>
  </si>
  <si>
    <t>Хмелевский сельсовет</t>
  </si>
  <si>
    <t>01613492</t>
  </si>
  <si>
    <t>Шпагинский сельсовет</t>
  </si>
  <si>
    <t>01613494</t>
  </si>
  <si>
    <t>Яновский сельсовет</t>
  </si>
  <si>
    <t>01613496</t>
  </si>
  <si>
    <t>Змеиногорский муниципальный район</t>
  </si>
  <si>
    <t>Барановский сельсовет</t>
  </si>
  <si>
    <t>01614422</t>
  </si>
  <si>
    <t>01614000</t>
  </si>
  <si>
    <t>Карамышевский сельсовет</t>
  </si>
  <si>
    <t>01614433</t>
  </si>
  <si>
    <t>Кузьминский сельсовет</t>
  </si>
  <si>
    <t>01614444</t>
  </si>
  <si>
    <t>Октябрьский сельсовет</t>
  </si>
  <si>
    <t>01614455</t>
  </si>
  <si>
    <t>Саввушинский сельсовет</t>
  </si>
  <si>
    <t>01614466</t>
  </si>
  <si>
    <t>Таловский сельсовет</t>
  </si>
  <si>
    <t>01614477</t>
  </si>
  <si>
    <t>Черепановский сельсовет</t>
  </si>
  <si>
    <t>01614488</t>
  </si>
  <si>
    <t>город Змеиногорск</t>
  </si>
  <si>
    <t>01614101</t>
  </si>
  <si>
    <t>Зональный муниципальный район</t>
  </si>
  <si>
    <t>Буланихинский сельсовет</t>
  </si>
  <si>
    <t>01629412</t>
  </si>
  <si>
    <t>01629000</t>
  </si>
  <si>
    <t>Зональный сельсовет</t>
  </si>
  <si>
    <t>01629426</t>
  </si>
  <si>
    <t>Луговской сельсовет</t>
  </si>
  <si>
    <t>01629442</t>
  </si>
  <si>
    <t>Новочемровский сельсовет</t>
  </si>
  <si>
    <t>01629466</t>
  </si>
  <si>
    <t>01629470</t>
  </si>
  <si>
    <t>Плешковский сельсовет</t>
  </si>
  <si>
    <t>01629474</t>
  </si>
  <si>
    <t>Соколовский сельсовет</t>
  </si>
  <si>
    <t>01629480</t>
  </si>
  <si>
    <t>Чемровский сельсовет</t>
  </si>
  <si>
    <t>01629493</t>
  </si>
  <si>
    <t>Шубенский сельсовет</t>
  </si>
  <si>
    <t>01629496</t>
  </si>
  <si>
    <t>Калманский муниципальный район</t>
  </si>
  <si>
    <t>Бурановский сельсовет</t>
  </si>
  <si>
    <t>01615409</t>
  </si>
  <si>
    <t>Зимаревский сельсовет</t>
  </si>
  <si>
    <t>01615414</t>
  </si>
  <si>
    <t>Калистратихинский сельсовет</t>
  </si>
  <si>
    <t>01615425</t>
  </si>
  <si>
    <t>01615000</t>
  </si>
  <si>
    <t>Калманский сельсовет</t>
  </si>
  <si>
    <t>01615427</t>
  </si>
  <si>
    <t>Кубанский сельсовет</t>
  </si>
  <si>
    <t>01615435</t>
  </si>
  <si>
    <t>Новоромановский сельсовет</t>
  </si>
  <si>
    <t>01615457</t>
  </si>
  <si>
    <t>Обской сельсовет</t>
  </si>
  <si>
    <t>01615468</t>
  </si>
  <si>
    <t>Усть-Алейский сельсовет</t>
  </si>
  <si>
    <t>01615480</t>
  </si>
  <si>
    <t>Шадринский сельсовет</t>
  </si>
  <si>
    <t>01615485</t>
  </si>
  <si>
    <t>Шиловский сельсовет</t>
  </si>
  <si>
    <t>01615450</t>
  </si>
  <si>
    <t>Каменский муниципальный район</t>
  </si>
  <si>
    <t>Аллакский сельсовет</t>
  </si>
  <si>
    <t>01616404</t>
  </si>
  <si>
    <t>Верх-Аллакский сельсовет</t>
  </si>
  <si>
    <t>01616413</t>
  </si>
  <si>
    <t>01616417</t>
  </si>
  <si>
    <t>01616000</t>
  </si>
  <si>
    <t>Корниловский сельсовет</t>
  </si>
  <si>
    <t>01616437</t>
  </si>
  <si>
    <t>Новоярковский сельсовет</t>
  </si>
  <si>
    <t>01616461</t>
  </si>
  <si>
    <t>Плотниковский сельсовет</t>
  </si>
  <si>
    <t>01616468</t>
  </si>
  <si>
    <t>Попереченский сельсовет</t>
  </si>
  <si>
    <t>01616473</t>
  </si>
  <si>
    <t>Пригородный сельсовет</t>
  </si>
  <si>
    <t>01616475</t>
  </si>
  <si>
    <t>Рыбинский сельсовет</t>
  </si>
  <si>
    <t>01616482</t>
  </si>
  <si>
    <t>Столбовский сельсовет</t>
  </si>
  <si>
    <t>01616486</t>
  </si>
  <si>
    <t>Телеутский сельсовет</t>
  </si>
  <si>
    <t>01616490</t>
  </si>
  <si>
    <t>Толстовский сельсовет</t>
  </si>
  <si>
    <t>01616494</t>
  </si>
  <si>
    <t>Филипповский сельсовет</t>
  </si>
  <si>
    <t>01616497</t>
  </si>
  <si>
    <t>город Камень-на-Оби</t>
  </si>
  <si>
    <t>01616101</t>
  </si>
  <si>
    <t>Ключевский муниципальный район</t>
  </si>
  <si>
    <t>Васильчуковский сельсовет</t>
  </si>
  <si>
    <t>01617406</t>
  </si>
  <si>
    <t>Зеленополянский сельсовет</t>
  </si>
  <si>
    <t>01617412</t>
  </si>
  <si>
    <t>Истимисский сельсовет</t>
  </si>
  <si>
    <t>01617415</t>
  </si>
  <si>
    <t>Каипский сельсовет</t>
  </si>
  <si>
    <t>01617420</t>
  </si>
  <si>
    <t>01617000</t>
  </si>
  <si>
    <t>Ключевский сельсовет</t>
  </si>
  <si>
    <t>01617424</t>
  </si>
  <si>
    <t>Новополтавский сельсовет</t>
  </si>
  <si>
    <t>01617435</t>
  </si>
  <si>
    <t>Новоцелинный сельсовет</t>
  </si>
  <si>
    <t>01617437</t>
  </si>
  <si>
    <t>Петуховский сельсовет</t>
  </si>
  <si>
    <t>01617446</t>
  </si>
  <si>
    <t>Покровский сельсовет</t>
  </si>
  <si>
    <t>01617468</t>
  </si>
  <si>
    <t>Северский сельсовет</t>
  </si>
  <si>
    <t>01617479</t>
  </si>
  <si>
    <t>Косихинский муниципальный район</t>
  </si>
  <si>
    <t>Баюновский сельсовет</t>
  </si>
  <si>
    <t>01618406</t>
  </si>
  <si>
    <t>Верх-Жилинский сельсовет</t>
  </si>
  <si>
    <t>01618414</t>
  </si>
  <si>
    <t>Глушинский сельсовет</t>
  </si>
  <si>
    <t>01618420</t>
  </si>
  <si>
    <t>Каркавинский сельсовет</t>
  </si>
  <si>
    <t>01618425</t>
  </si>
  <si>
    <t>Контошинский сельсовет</t>
  </si>
  <si>
    <t>01618430</t>
  </si>
  <si>
    <t>01618000</t>
  </si>
  <si>
    <t>Косихинский сельсовет</t>
  </si>
  <si>
    <t>01618434</t>
  </si>
  <si>
    <t>Лосихинский сельсовет</t>
  </si>
  <si>
    <t>01618440</t>
  </si>
  <si>
    <t>Малаховский сельсовет</t>
  </si>
  <si>
    <t>01618449</t>
  </si>
  <si>
    <t>Налобихинский сельсовет</t>
  </si>
  <si>
    <t>01618460</t>
  </si>
  <si>
    <t>01618466</t>
  </si>
  <si>
    <t>Полковниковский сельсовет</t>
  </si>
  <si>
    <t>01618468</t>
  </si>
  <si>
    <t>Красногорский муниципальный район</t>
  </si>
  <si>
    <t>01619405</t>
  </si>
  <si>
    <t>Быстрянский сельсовет</t>
  </si>
  <si>
    <t>01619407</t>
  </si>
  <si>
    <t>01619000</t>
  </si>
  <si>
    <t>Красногорский сельсовет</t>
  </si>
  <si>
    <t>01619423</t>
  </si>
  <si>
    <t>Новозыковский сельсовет</t>
  </si>
  <si>
    <t>01619445</t>
  </si>
  <si>
    <t>Новоталовский сельсовет</t>
  </si>
  <si>
    <t>01619447</t>
  </si>
  <si>
    <t>Соусканихинский сельсовет</t>
  </si>
  <si>
    <t>01619456</t>
  </si>
  <si>
    <t>Усть-Ишинский сельсовет</t>
  </si>
  <si>
    <t>01619478</t>
  </si>
  <si>
    <t>Усть-Кажинский сельсовет</t>
  </si>
  <si>
    <t>01619489</t>
  </si>
  <si>
    <t>Краснощёковский муниципальный район</t>
  </si>
  <si>
    <t>Акимовский сельсовет</t>
  </si>
  <si>
    <t>01620406</t>
  </si>
  <si>
    <t>01620412</t>
  </si>
  <si>
    <t>01620417</t>
  </si>
  <si>
    <t>Карповский сельсовет</t>
  </si>
  <si>
    <t>01620424</t>
  </si>
  <si>
    <t>01620000</t>
  </si>
  <si>
    <t>Краснощековский сельсовет</t>
  </si>
  <si>
    <t>01620430</t>
  </si>
  <si>
    <t>Маралихинский сельсовет</t>
  </si>
  <si>
    <t>01620442</t>
  </si>
  <si>
    <t>Новошипуновский сельсовет</t>
  </si>
  <si>
    <t>01620448</t>
  </si>
  <si>
    <t>Суетский сельсовет</t>
  </si>
  <si>
    <t>01620459</t>
  </si>
  <si>
    <t>Усть-Беловский сельсовет</t>
  </si>
  <si>
    <t>01620468</t>
  </si>
  <si>
    <t>Усть-Козлухинский сельсовет</t>
  </si>
  <si>
    <t>01620470</t>
  </si>
  <si>
    <t>Усть-Пустынский сельсовет</t>
  </si>
  <si>
    <t>01620472</t>
  </si>
  <si>
    <t>Харловский сельсовет</t>
  </si>
  <si>
    <t>01620481</t>
  </si>
  <si>
    <t>Чинетинский сельсовет</t>
  </si>
  <si>
    <t>01620492</t>
  </si>
  <si>
    <t>Крутихинский муниципальный район</t>
  </si>
  <si>
    <t>01621406</t>
  </si>
  <si>
    <t>Волчно-Бурлинский сельсовет</t>
  </si>
  <si>
    <t>01621412</t>
  </si>
  <si>
    <t>Долганский сельсовет</t>
  </si>
  <si>
    <t>01621418</t>
  </si>
  <si>
    <t>Заковряшинский сельсовет</t>
  </si>
  <si>
    <t>01621424</t>
  </si>
  <si>
    <t>01621000</t>
  </si>
  <si>
    <t>Крутихинский сельсовет</t>
  </si>
  <si>
    <t>01621430</t>
  </si>
  <si>
    <t>Маловолчанский сельсовет</t>
  </si>
  <si>
    <t>01621436</t>
  </si>
  <si>
    <t>Новодубровский сельсовет</t>
  </si>
  <si>
    <t>01621442</t>
  </si>
  <si>
    <t>Подборный сельсовет</t>
  </si>
  <si>
    <t>01621446</t>
  </si>
  <si>
    <t>Прыганский сельсовет</t>
  </si>
  <si>
    <t>01621448</t>
  </si>
  <si>
    <t>Кулундинский муниципальный район</t>
  </si>
  <si>
    <t>Ананьевский сельсовет</t>
  </si>
  <si>
    <t>01622411</t>
  </si>
  <si>
    <t>Воздвиженский сельсовет</t>
  </si>
  <si>
    <t>01622433</t>
  </si>
  <si>
    <t>Златополинский сельсовет</t>
  </si>
  <si>
    <t>01622444</t>
  </si>
  <si>
    <t>Константиновский сельсовет</t>
  </si>
  <si>
    <t>01622455</t>
  </si>
  <si>
    <t>01622000</t>
  </si>
  <si>
    <t>Кулундинский сельсовет</t>
  </si>
  <si>
    <t>01622460</t>
  </si>
  <si>
    <t>Курский сельсовет</t>
  </si>
  <si>
    <t>01622466</t>
  </si>
  <si>
    <t>Мирабилитский сельсовет</t>
  </si>
  <si>
    <t>01622472</t>
  </si>
  <si>
    <t>01622477</t>
  </si>
  <si>
    <t>Семеновский сельсовет</t>
  </si>
  <si>
    <t>01622488</t>
  </si>
  <si>
    <t>Курьинский муниципальный район</t>
  </si>
  <si>
    <t>Бугрышихинский сельсовет</t>
  </si>
  <si>
    <t>01623411</t>
  </si>
  <si>
    <t>Ивановский сельсовет</t>
  </si>
  <si>
    <t>01623422</t>
  </si>
  <si>
    <t>Казанцевский сельсовет</t>
  </si>
  <si>
    <t>01623433</t>
  </si>
  <si>
    <t>Колыванский сельсовет</t>
  </si>
  <si>
    <t>01623438</t>
  </si>
  <si>
    <t>Краснознаменский сельсовет</t>
  </si>
  <si>
    <t>01623444</t>
  </si>
  <si>
    <t>Кузнецовский сельсовет</t>
  </si>
  <si>
    <t>01623455</t>
  </si>
  <si>
    <t>01623000</t>
  </si>
  <si>
    <t>Курьинский сельсовет</t>
  </si>
  <si>
    <t>01623466</t>
  </si>
  <si>
    <t>Новофирсовский сельсовет</t>
  </si>
  <si>
    <t>01623468</t>
  </si>
  <si>
    <t>Трусовский сельсовет</t>
  </si>
  <si>
    <t>01623477</t>
  </si>
  <si>
    <t>Усть-Таловский сельсовет</t>
  </si>
  <si>
    <t>01623488</t>
  </si>
  <si>
    <t>Кытмановский муниципальный район</t>
  </si>
  <si>
    <t>Дмитро-Титовский сельсовет</t>
  </si>
  <si>
    <t>01624407</t>
  </si>
  <si>
    <t>01624000</t>
  </si>
  <si>
    <t>Кытмановский сельсовет</t>
  </si>
  <si>
    <t>01624423</t>
  </si>
  <si>
    <t>Новотарабинский сельсовет</t>
  </si>
  <si>
    <t>01624446</t>
  </si>
  <si>
    <t>01624457</t>
  </si>
  <si>
    <t>Порошинский сельсовет</t>
  </si>
  <si>
    <t>01624469</t>
  </si>
  <si>
    <t>Семено-Красиловский сельсовет</t>
  </si>
  <si>
    <t>01624480</t>
  </si>
  <si>
    <t>Сунгайский сельсовет</t>
  </si>
  <si>
    <t>01624491</t>
  </si>
  <si>
    <t>01624493</t>
  </si>
  <si>
    <t>Тяхтинский сельсовет</t>
  </si>
  <si>
    <t>01624494</t>
  </si>
  <si>
    <t>Червовский сельсовет</t>
  </si>
  <si>
    <t>01624434</t>
  </si>
  <si>
    <t>Локтевский муниципальный район</t>
  </si>
  <si>
    <t>Александровский сельсовет</t>
  </si>
  <si>
    <t>01625404</t>
  </si>
  <si>
    <t>Второкаменский сельсовет</t>
  </si>
  <si>
    <t>01625409</t>
  </si>
  <si>
    <t>Георгиевский сельсовет</t>
  </si>
  <si>
    <t>01625413</t>
  </si>
  <si>
    <t>01625417</t>
  </si>
  <si>
    <t>Город Горняк</t>
  </si>
  <si>
    <t>01625101</t>
  </si>
  <si>
    <t>Ермошихинский сельсовет</t>
  </si>
  <si>
    <t>01625419</t>
  </si>
  <si>
    <t>Золотухинский сельсовет</t>
  </si>
  <si>
    <t>01625421</t>
  </si>
  <si>
    <t>01625426</t>
  </si>
  <si>
    <t>01625000</t>
  </si>
  <si>
    <t>Локтевский сельсовет</t>
  </si>
  <si>
    <t>01625434</t>
  </si>
  <si>
    <t>Масальский сельсовет</t>
  </si>
  <si>
    <t>01625440</t>
  </si>
  <si>
    <t>01625449</t>
  </si>
  <si>
    <t>Новенский сельсовет</t>
  </si>
  <si>
    <t>01625456</t>
  </si>
  <si>
    <t>Новомихайловский сельсовет</t>
  </si>
  <si>
    <t>01625459</t>
  </si>
  <si>
    <t>01625466</t>
  </si>
  <si>
    <t>Ремовский сельсовет</t>
  </si>
  <si>
    <t>01625473</t>
  </si>
  <si>
    <t>Самарский сельсовет</t>
  </si>
  <si>
    <t>01625476</t>
  </si>
  <si>
    <t>Успенский сельсовет</t>
  </si>
  <si>
    <t>01625484</t>
  </si>
  <si>
    <t>01625495</t>
  </si>
  <si>
    <t>Мамонтовский муниципальный район</t>
  </si>
  <si>
    <t>Буканский сельсовет</t>
  </si>
  <si>
    <t>01626406</t>
  </si>
  <si>
    <t>Гришенский сельсовет</t>
  </si>
  <si>
    <t>01626412</t>
  </si>
  <si>
    <t>Кадниковский сельсовет</t>
  </si>
  <si>
    <t>01626424</t>
  </si>
  <si>
    <t>Комсомольский сельсовет</t>
  </si>
  <si>
    <t>01626429</t>
  </si>
  <si>
    <t>Корчинский сельсовет</t>
  </si>
  <si>
    <t>01626434</t>
  </si>
  <si>
    <t>Костино-Логовской сельсовет</t>
  </si>
  <si>
    <t>01626437</t>
  </si>
  <si>
    <t>Крестьянский сельсовет</t>
  </si>
  <si>
    <t>01626442</t>
  </si>
  <si>
    <t>01626000</t>
  </si>
  <si>
    <t>Мамонтовский сельсовет</t>
  </si>
  <si>
    <t>01626449</t>
  </si>
  <si>
    <t>Островновский сельсовет</t>
  </si>
  <si>
    <t>01626460</t>
  </si>
  <si>
    <t>01626468</t>
  </si>
  <si>
    <t>Сусловский сельсовет</t>
  </si>
  <si>
    <t>01626473</t>
  </si>
  <si>
    <t>Тимирязевский сельсовет</t>
  </si>
  <si>
    <t>01626478</t>
  </si>
  <si>
    <t>Чернокурьинский сельсовет</t>
  </si>
  <si>
    <t>01626492</t>
  </si>
  <si>
    <t>Михайловский муниципальный район</t>
  </si>
  <si>
    <t>Ащегульский сельсовет</t>
  </si>
  <si>
    <t>01627405</t>
  </si>
  <si>
    <t>Бастанский сельсовет</t>
  </si>
  <si>
    <t>01627411</t>
  </si>
  <si>
    <t>Малиновоозёрский поссовет</t>
  </si>
  <si>
    <t>01627154</t>
  </si>
  <si>
    <t>01627000</t>
  </si>
  <si>
    <t>01627416</t>
  </si>
  <si>
    <t>Назаровский сельсовет</t>
  </si>
  <si>
    <t>01627420</t>
  </si>
  <si>
    <t>01627422</t>
  </si>
  <si>
    <t>Полуямский сельсовет</t>
  </si>
  <si>
    <t>01627433</t>
  </si>
  <si>
    <t>Ракитовский сельсовет</t>
  </si>
  <si>
    <t>01627444</t>
  </si>
  <si>
    <t>Немецкий Национальный муниципальный район</t>
  </si>
  <si>
    <t>Гальбштадтский сельсовет</t>
  </si>
  <si>
    <t>01660420</t>
  </si>
  <si>
    <t>Гришковский сельсовет</t>
  </si>
  <si>
    <t>01660405</t>
  </si>
  <si>
    <t>Дегтярский сельсовет</t>
  </si>
  <si>
    <t>01660410</t>
  </si>
  <si>
    <t>Камышинский сельсовет</t>
  </si>
  <si>
    <t>01660415</t>
  </si>
  <si>
    <t>Кусакский сельсовет</t>
  </si>
  <si>
    <t>01660470</t>
  </si>
  <si>
    <t>01660000</t>
  </si>
  <si>
    <t>01660425</t>
  </si>
  <si>
    <t>Орловский сельсовет</t>
  </si>
  <si>
    <t>01660430</t>
  </si>
  <si>
    <t>Подсосновский сельсовет</t>
  </si>
  <si>
    <t>01660435</t>
  </si>
  <si>
    <t>Полевской сельсовет</t>
  </si>
  <si>
    <t>01660440</t>
  </si>
  <si>
    <t>Протасовский сельсовет</t>
  </si>
  <si>
    <t>01660445</t>
  </si>
  <si>
    <t>Редкодубравский сельсовет</t>
  </si>
  <si>
    <t>01660450</t>
  </si>
  <si>
    <t>Шумановский сельсовет</t>
  </si>
  <si>
    <t>01660460</t>
  </si>
  <si>
    <t>Новичихинский муниципальный район</t>
  </si>
  <si>
    <t>Долговский сельсовет</t>
  </si>
  <si>
    <t>01628411</t>
  </si>
  <si>
    <t>Лобанихинский сельсовет</t>
  </si>
  <si>
    <t>01628422</t>
  </si>
  <si>
    <t>Мельниковский сельсовет</t>
  </si>
  <si>
    <t>01628433</t>
  </si>
  <si>
    <t>01628000</t>
  </si>
  <si>
    <t>Новичихинский сельсовет</t>
  </si>
  <si>
    <t>01628444</t>
  </si>
  <si>
    <t>Поломошенский сельсовет</t>
  </si>
  <si>
    <t>01628455</t>
  </si>
  <si>
    <t>01628466</t>
  </si>
  <si>
    <t>Токаревский сельсовет</t>
  </si>
  <si>
    <t>01628477</t>
  </si>
  <si>
    <t>Павловский муниципальный район</t>
  </si>
  <si>
    <t>Арбузовский сельсовет</t>
  </si>
  <si>
    <t>01630401</t>
  </si>
  <si>
    <t>01630403</t>
  </si>
  <si>
    <t>Елунинский сельсовет</t>
  </si>
  <si>
    <t>01630412</t>
  </si>
  <si>
    <t>01630432</t>
  </si>
  <si>
    <t>01630437</t>
  </si>
  <si>
    <t>01630449</t>
  </si>
  <si>
    <t>Новозоринский сельсовет</t>
  </si>
  <si>
    <t>01630455</t>
  </si>
  <si>
    <t>01630000</t>
  </si>
  <si>
    <t>Павловский сельсовет</t>
  </si>
  <si>
    <t>01630460</t>
  </si>
  <si>
    <t>Павлозаводской сельсовет</t>
  </si>
  <si>
    <t>01630462</t>
  </si>
  <si>
    <t>Прутской сельсовет</t>
  </si>
  <si>
    <t>01630464</t>
  </si>
  <si>
    <t>Рогозихинский сельсовет</t>
  </si>
  <si>
    <t>01630466</t>
  </si>
  <si>
    <t>Стуковский сельсовет</t>
  </si>
  <si>
    <t>01630473</t>
  </si>
  <si>
    <t>Черемновский сельсовет</t>
  </si>
  <si>
    <t>01630482</t>
  </si>
  <si>
    <t>Чернопятовский сельсовет</t>
  </si>
  <si>
    <t>01630485</t>
  </si>
  <si>
    <t>Шаховский сельсовет</t>
  </si>
  <si>
    <t>01630490</t>
  </si>
  <si>
    <t>Панкрушихинский муниципальный район</t>
  </si>
  <si>
    <t>Велижанский сельсовет</t>
  </si>
  <si>
    <t>01631411</t>
  </si>
  <si>
    <t>Железнодорожный сельсовет</t>
  </si>
  <si>
    <t>01631417</t>
  </si>
  <si>
    <t>Зятьковский сельсовет</t>
  </si>
  <si>
    <t>01631422</t>
  </si>
  <si>
    <t>Кривинский сельсовет</t>
  </si>
  <si>
    <t>01631433</t>
  </si>
  <si>
    <t>Луковский сельсовет</t>
  </si>
  <si>
    <t>01631444</t>
  </si>
  <si>
    <t>01631000</t>
  </si>
  <si>
    <t>Панкрушихинский сельсовет</t>
  </si>
  <si>
    <t>01631456</t>
  </si>
  <si>
    <t>Подойниковский сельсовет</t>
  </si>
  <si>
    <t>01631467</t>
  </si>
  <si>
    <t>Романовский сельсовет</t>
  </si>
  <si>
    <t>01631478</t>
  </si>
  <si>
    <t>Урываевский сельсовет</t>
  </si>
  <si>
    <t>01631489</t>
  </si>
  <si>
    <t>Первомайский муниципальный район</t>
  </si>
  <si>
    <t>Акуловский сельсовет</t>
  </si>
  <si>
    <t>01632406</t>
  </si>
  <si>
    <t>Баюновоключевский сельсовет</t>
  </si>
  <si>
    <t>01632412</t>
  </si>
  <si>
    <t>01632416</t>
  </si>
  <si>
    <t>Бобровский сельсовет</t>
  </si>
  <si>
    <t>01632420</t>
  </si>
  <si>
    <t>Боровихинский сельсовет</t>
  </si>
  <si>
    <t>01632422</t>
  </si>
  <si>
    <t>Жилинский сельсовет</t>
  </si>
  <si>
    <t>01632425</t>
  </si>
  <si>
    <t>Журавлихинский сельсовет</t>
  </si>
  <si>
    <t>01632430</t>
  </si>
  <si>
    <t>Зудиловский сельсовет</t>
  </si>
  <si>
    <t>01632434</t>
  </si>
  <si>
    <t>Логовской сельсовет</t>
  </si>
  <si>
    <t>01632442</t>
  </si>
  <si>
    <t>Новоберезовский сельсовет</t>
  </si>
  <si>
    <t>01632445</t>
  </si>
  <si>
    <t>01632000</t>
  </si>
  <si>
    <t>01632449</t>
  </si>
  <si>
    <t>Повалихинский сельсовет</t>
  </si>
  <si>
    <t>01632454</t>
  </si>
  <si>
    <t>Рассказихинский сельсовет</t>
  </si>
  <si>
    <t>01632461</t>
  </si>
  <si>
    <t>Санниковский сельсовет</t>
  </si>
  <si>
    <t>01632472</t>
  </si>
  <si>
    <t>Северный сельсовет</t>
  </si>
  <si>
    <t>01632483</t>
  </si>
  <si>
    <t>Сибирский сельсовет</t>
  </si>
  <si>
    <t>01632494</t>
  </si>
  <si>
    <t>Солнечный сельсовет</t>
  </si>
  <si>
    <t>01632496</t>
  </si>
  <si>
    <t>Сорочелоговской сельсовет</t>
  </si>
  <si>
    <t>01632497</t>
  </si>
  <si>
    <t>Петропавловский муниципальный район</t>
  </si>
  <si>
    <t>01633405</t>
  </si>
  <si>
    <t>Антоньевский сельсовет</t>
  </si>
  <si>
    <t>01633407</t>
  </si>
  <si>
    <t>Зеленодольский сельсовет</t>
  </si>
  <si>
    <t>01633414</t>
  </si>
  <si>
    <t>01633423</t>
  </si>
  <si>
    <t>01633434</t>
  </si>
  <si>
    <t>Новообинский сельсовет</t>
  </si>
  <si>
    <t>01633440</t>
  </si>
  <si>
    <t>Паутовский сельсовет</t>
  </si>
  <si>
    <t>01633446</t>
  </si>
  <si>
    <t>01633000</t>
  </si>
  <si>
    <t>Петропавловский сельсовет</t>
  </si>
  <si>
    <t>01633457</t>
  </si>
  <si>
    <t>Соловьихинский сельсовет</t>
  </si>
  <si>
    <t>01633479</t>
  </si>
  <si>
    <t>Поспелихинский муниципальный район</t>
  </si>
  <si>
    <t>12 лет Октября сельсовет</t>
  </si>
  <si>
    <t>01634422</t>
  </si>
  <si>
    <t>Борковский сельсовет</t>
  </si>
  <si>
    <t>01634408</t>
  </si>
  <si>
    <t>Калмыцко-Мысовской сельсовет</t>
  </si>
  <si>
    <t>01634433</t>
  </si>
  <si>
    <t>Клепечихинский сельсовет</t>
  </si>
  <si>
    <t>01634439</t>
  </si>
  <si>
    <t>Красноалтайский сельсовет</t>
  </si>
  <si>
    <t>01634445</t>
  </si>
  <si>
    <t>Красноярский сельсовет</t>
  </si>
  <si>
    <t>01634450</t>
  </si>
  <si>
    <t>01634467</t>
  </si>
  <si>
    <t>01634478</t>
  </si>
  <si>
    <t>Озимовский сельсовет</t>
  </si>
  <si>
    <t>01634482</t>
  </si>
  <si>
    <t>Поспелихинский Центральный сельсовет</t>
  </si>
  <si>
    <t>01634495</t>
  </si>
  <si>
    <t>01634000</t>
  </si>
  <si>
    <t>Поспелихинский сельсовет</t>
  </si>
  <si>
    <t>01634489</t>
  </si>
  <si>
    <t>Ребрихинский муниципальный район</t>
  </si>
  <si>
    <t>01635407</t>
  </si>
  <si>
    <t>Боровлянский сельсовет</t>
  </si>
  <si>
    <t>01635412</t>
  </si>
  <si>
    <t>Воронихинский сельсовет</t>
  </si>
  <si>
    <t>01635419</t>
  </si>
  <si>
    <t>Зеленорощинский сельсовет</t>
  </si>
  <si>
    <t>01635430</t>
  </si>
  <si>
    <t>Зиминский сельсовет</t>
  </si>
  <si>
    <t>01635436</t>
  </si>
  <si>
    <t>Клочковский сельсовет</t>
  </si>
  <si>
    <t>01635442</t>
  </si>
  <si>
    <t>Пановский сельсовет</t>
  </si>
  <si>
    <t>01635456</t>
  </si>
  <si>
    <t>Плоскосеминский сельсовет</t>
  </si>
  <si>
    <t>01635458</t>
  </si>
  <si>
    <t>Подстепновский сельсовет</t>
  </si>
  <si>
    <t>01635459</t>
  </si>
  <si>
    <t>01635000</t>
  </si>
  <si>
    <t>Ребрихинский сельсовет</t>
  </si>
  <si>
    <t>01635464</t>
  </si>
  <si>
    <t>Рожне-Логовской сельсовет</t>
  </si>
  <si>
    <t>01635470</t>
  </si>
  <si>
    <t>Станционно-Ребрихинский сельсовет</t>
  </si>
  <si>
    <t>01635476</t>
  </si>
  <si>
    <t>Усть-Мосихинский сельсовет</t>
  </si>
  <si>
    <t>01635479</t>
  </si>
  <si>
    <t>Родинский муниципальный район</t>
  </si>
  <si>
    <t>Зелёнолуговской сельсовет</t>
  </si>
  <si>
    <t>01636410</t>
  </si>
  <si>
    <t>Каяушинский сельсовет</t>
  </si>
  <si>
    <t>01636422</t>
  </si>
  <si>
    <t>Кочкинский сельсовет</t>
  </si>
  <si>
    <t>01636428</t>
  </si>
  <si>
    <t>Мирненский сельсовет</t>
  </si>
  <si>
    <t>01636434</t>
  </si>
  <si>
    <t>01636445</t>
  </si>
  <si>
    <t>Раздольненский сельсовет</t>
  </si>
  <si>
    <t>01636451</t>
  </si>
  <si>
    <t>01636000</t>
  </si>
  <si>
    <t>Родинский сельсовет</t>
  </si>
  <si>
    <t>01636456</t>
  </si>
  <si>
    <t>Степно-Кучукский сельсовет</t>
  </si>
  <si>
    <t>01636472</t>
  </si>
  <si>
    <t>Степновский сельсовет</t>
  </si>
  <si>
    <t>01636468</t>
  </si>
  <si>
    <t>Центральный сельсовет</t>
  </si>
  <si>
    <t>01636480</t>
  </si>
  <si>
    <t>Шаталовский сельсовет</t>
  </si>
  <si>
    <t>01636474</t>
  </si>
  <si>
    <t>Ярослав-Логовской сельсовет</t>
  </si>
  <si>
    <t>01636491</t>
  </si>
  <si>
    <t>Романовский муниципальный район</t>
  </si>
  <si>
    <t>Гилёв-Логовской сельсовет</t>
  </si>
  <si>
    <t>01637407</t>
  </si>
  <si>
    <t>Грано-Маяковский сельсовет</t>
  </si>
  <si>
    <t>01637412</t>
  </si>
  <si>
    <t>Гуселетовский сельсовет</t>
  </si>
  <si>
    <t>01637417</t>
  </si>
  <si>
    <t>Дубровинский сельсовет</t>
  </si>
  <si>
    <t>01637422</t>
  </si>
  <si>
    <t>Закладинский сельсовет</t>
  </si>
  <si>
    <t>01637435</t>
  </si>
  <si>
    <t>01637440</t>
  </si>
  <si>
    <t>Майский сельсовет</t>
  </si>
  <si>
    <t>01637446</t>
  </si>
  <si>
    <t>Мормышанский сельсовет</t>
  </si>
  <si>
    <t>01637457</t>
  </si>
  <si>
    <t>Рассветовский сельсовет</t>
  </si>
  <si>
    <t>01637466</t>
  </si>
  <si>
    <t>01637000</t>
  </si>
  <si>
    <t>01637468</t>
  </si>
  <si>
    <t>Сидоровский сельсовет</t>
  </si>
  <si>
    <t>01637479</t>
  </si>
  <si>
    <t>Тамбовский сельсовет</t>
  </si>
  <si>
    <t>01637482</t>
  </si>
  <si>
    <t>Рубцовский муниципальный район</t>
  </si>
  <si>
    <t>Безрукавский сельсовет</t>
  </si>
  <si>
    <t>01638406</t>
  </si>
  <si>
    <t>Бобковский сельсовет</t>
  </si>
  <si>
    <t>01638412</t>
  </si>
  <si>
    <t>Большешелковниковский сельсовет</t>
  </si>
  <si>
    <t>01638415</t>
  </si>
  <si>
    <t>Веселоярский сельсовет</t>
  </si>
  <si>
    <t>01638418</t>
  </si>
  <si>
    <t>Вишневский сельсовет</t>
  </si>
  <si>
    <t>01638420</t>
  </si>
  <si>
    <t>Дальний сельсовет</t>
  </si>
  <si>
    <t>01638422</t>
  </si>
  <si>
    <t>Куйбышевский сельсовет</t>
  </si>
  <si>
    <t>01638425</t>
  </si>
  <si>
    <t>Новоалександровский сельсовет</t>
  </si>
  <si>
    <t>01638437</t>
  </si>
  <si>
    <t>Новониколаевский сельсовет</t>
  </si>
  <si>
    <t>01638440</t>
  </si>
  <si>
    <t>Новороссийский сельсовет</t>
  </si>
  <si>
    <t>01638444</t>
  </si>
  <si>
    <t>Новосклюихинский сельсовет</t>
  </si>
  <si>
    <t>01638447</t>
  </si>
  <si>
    <t>Половинкинский сельсовет</t>
  </si>
  <si>
    <t>01638451</t>
  </si>
  <si>
    <t>01638460</t>
  </si>
  <si>
    <t>01638000</t>
  </si>
  <si>
    <t>Рубцовский сельсовет</t>
  </si>
  <si>
    <t>01638462</t>
  </si>
  <si>
    <t>01638465</t>
  </si>
  <si>
    <t>Саратовский сельсовет</t>
  </si>
  <si>
    <t>01638467</t>
  </si>
  <si>
    <t>Тишинский сельсовет</t>
  </si>
  <si>
    <t>01638471</t>
  </si>
  <si>
    <t>Смоленский муниципальный район</t>
  </si>
  <si>
    <t>Ануйский сельсовет</t>
  </si>
  <si>
    <t>01640405</t>
  </si>
  <si>
    <t>Верх-Обский сельсовет</t>
  </si>
  <si>
    <t>01640412</t>
  </si>
  <si>
    <t>01640423</t>
  </si>
  <si>
    <t>Линевский сельсовет</t>
  </si>
  <si>
    <t>01640434</t>
  </si>
  <si>
    <t>Новотырышкинский сельсовет</t>
  </si>
  <si>
    <t>01640445</t>
  </si>
  <si>
    <t>01640000</t>
  </si>
  <si>
    <t>Смоленский сельсовет</t>
  </si>
  <si>
    <t>01640456</t>
  </si>
  <si>
    <t>01640460</t>
  </si>
  <si>
    <t>Сычевский сельсовет</t>
  </si>
  <si>
    <t>01640466</t>
  </si>
  <si>
    <t>Точилинский сельсовет</t>
  </si>
  <si>
    <t>01640479</t>
  </si>
  <si>
    <t>Кокшинский сельсовет</t>
  </si>
  <si>
    <t>01642411</t>
  </si>
  <si>
    <t>Коловский сельсовет</t>
  </si>
  <si>
    <t>01642415</t>
  </si>
  <si>
    <t>01642420</t>
  </si>
  <si>
    <t>Никольский сельсовет</t>
  </si>
  <si>
    <t>01642429</t>
  </si>
  <si>
    <t>Платовский сельсовет</t>
  </si>
  <si>
    <t>01642435</t>
  </si>
  <si>
    <t>Половинский сельсовет</t>
  </si>
  <si>
    <t>01642440</t>
  </si>
  <si>
    <t>Сетовский сельсовет</t>
  </si>
  <si>
    <t>01642447</t>
  </si>
  <si>
    <t>01642000</t>
  </si>
  <si>
    <t>Советский сельсовет</t>
  </si>
  <si>
    <t>01642452</t>
  </si>
  <si>
    <t>Талицкий сельсовет</t>
  </si>
  <si>
    <t>01642457</t>
  </si>
  <si>
    <t>Урожайный сельсовет</t>
  </si>
  <si>
    <t>01642466</t>
  </si>
  <si>
    <t>Шульгин-Логский сельсовет</t>
  </si>
  <si>
    <t>01642471</t>
  </si>
  <si>
    <t>Шульгинский сельсовет</t>
  </si>
  <si>
    <t>01642472</t>
  </si>
  <si>
    <t>Солонешенский муниципальный район</t>
  </si>
  <si>
    <t>01643407</t>
  </si>
  <si>
    <t>01643423</t>
  </si>
  <si>
    <t>Лютаевский сельсовет</t>
  </si>
  <si>
    <t>01643434</t>
  </si>
  <si>
    <t>Сибирячихинский сельсовет</t>
  </si>
  <si>
    <t>01643445</t>
  </si>
  <si>
    <t>01643000</t>
  </si>
  <si>
    <t>Солонешенский сельсовет</t>
  </si>
  <si>
    <t>01643450</t>
  </si>
  <si>
    <t>Степной сельсовет</t>
  </si>
  <si>
    <t>01643457</t>
  </si>
  <si>
    <t>Тополинский сельсовет</t>
  </si>
  <si>
    <t>01643470</t>
  </si>
  <si>
    <t>01643481</t>
  </si>
  <si>
    <t>Солтонский муниципальный район</t>
  </si>
  <si>
    <t>Карабинский сельсовет</t>
  </si>
  <si>
    <t>01644424</t>
  </si>
  <si>
    <t>01644436</t>
  </si>
  <si>
    <t>Ненинский сельсовет</t>
  </si>
  <si>
    <t>01644447</t>
  </si>
  <si>
    <t>Нижнененинский сельсовет</t>
  </si>
  <si>
    <t>01644450</t>
  </si>
  <si>
    <t>01644000</t>
  </si>
  <si>
    <t>Солтонский сельсовет</t>
  </si>
  <si>
    <t>01644481</t>
  </si>
  <si>
    <t>Сузопский сельсовет</t>
  </si>
  <si>
    <t>01644492</t>
  </si>
  <si>
    <t>Суетский муниципальный район</t>
  </si>
  <si>
    <t>01641404</t>
  </si>
  <si>
    <t>Боронский сельсовет</t>
  </si>
  <si>
    <t>01641410</t>
  </si>
  <si>
    <t>Верх-Суетский сельсовет</t>
  </si>
  <si>
    <t>01641413</t>
  </si>
  <si>
    <t>Нижнесуетский сельсовет</t>
  </si>
  <si>
    <t>01641425</t>
  </si>
  <si>
    <t>01641000</t>
  </si>
  <si>
    <t>Табунский муниципальный район</t>
  </si>
  <si>
    <t>01646407</t>
  </si>
  <si>
    <t>Большеромановский сельсовет</t>
  </si>
  <si>
    <t>01646422</t>
  </si>
  <si>
    <t>Лебединский сельсовет</t>
  </si>
  <si>
    <t>01646440</t>
  </si>
  <si>
    <t>Серебропольский сельсовет</t>
  </si>
  <si>
    <t>01646455</t>
  </si>
  <si>
    <t>01646000</t>
  </si>
  <si>
    <t>Табунский сельсовет</t>
  </si>
  <si>
    <t>01646466</t>
  </si>
  <si>
    <t>Тальменский муниципальный район</t>
  </si>
  <si>
    <t>Анисимовский сельсовет</t>
  </si>
  <si>
    <t>01647406</t>
  </si>
  <si>
    <t>Зайцевский сельсовет</t>
  </si>
  <si>
    <t>01647415</t>
  </si>
  <si>
    <t>01647424</t>
  </si>
  <si>
    <t>Кашкарагаихинский сельсовет</t>
  </si>
  <si>
    <t>01647430</t>
  </si>
  <si>
    <t>Курочкинский сельсовет</t>
  </si>
  <si>
    <t>01647436</t>
  </si>
  <si>
    <t>Ларичихинский сельсовет</t>
  </si>
  <si>
    <t>01647442</t>
  </si>
  <si>
    <t>01647448</t>
  </si>
  <si>
    <t>Лушниковский сельсовет</t>
  </si>
  <si>
    <t>01647451</t>
  </si>
  <si>
    <t>Новоозерский сельсовет</t>
  </si>
  <si>
    <t>01647456</t>
  </si>
  <si>
    <t>Новоперуновский сельсовет</t>
  </si>
  <si>
    <t>01647459</t>
  </si>
  <si>
    <t>Новотроицкий сельсовет</t>
  </si>
  <si>
    <t>01647462</t>
  </si>
  <si>
    <t>Озерский сельсовет</t>
  </si>
  <si>
    <t>01647466</t>
  </si>
  <si>
    <t>Речкуновский сельсовет</t>
  </si>
  <si>
    <t>01647470</t>
  </si>
  <si>
    <t>Среднесибирский сельсовет</t>
  </si>
  <si>
    <t>01647473</t>
  </si>
  <si>
    <t>Староперуновский сельсовет</t>
  </si>
  <si>
    <t>01647475</t>
  </si>
  <si>
    <t>01647000</t>
  </si>
  <si>
    <t>Тальменский поссовет</t>
  </si>
  <si>
    <t>01647151</t>
  </si>
  <si>
    <t>Шадринцевский сельсовет</t>
  </si>
  <si>
    <t>01647482</t>
  </si>
  <si>
    <t>Шишкинский сельсовет</t>
  </si>
  <si>
    <t>01647492</t>
  </si>
  <si>
    <t>Тогульский муниципальный район</t>
  </si>
  <si>
    <t>Антипинский сельсовет</t>
  </si>
  <si>
    <t>01648406</t>
  </si>
  <si>
    <t>Новоиушинский сельсовет</t>
  </si>
  <si>
    <t>01648430</t>
  </si>
  <si>
    <t>Старотогульский сельсовет</t>
  </si>
  <si>
    <t>01648436</t>
  </si>
  <si>
    <t>01648000</t>
  </si>
  <si>
    <t>Тогульский сельсовет</t>
  </si>
  <si>
    <t>01648446</t>
  </si>
  <si>
    <t>Топтушинский сельсовет</t>
  </si>
  <si>
    <t>01648457</t>
  </si>
  <si>
    <t>Топчихинский муниципальный район</t>
  </si>
  <si>
    <t>Белояровский сельсовет</t>
  </si>
  <si>
    <t>01649403</t>
  </si>
  <si>
    <t>Володарский сельсовет</t>
  </si>
  <si>
    <t>01649407</t>
  </si>
  <si>
    <t>01649409</t>
  </si>
  <si>
    <t>01649412</t>
  </si>
  <si>
    <t>01649420</t>
  </si>
  <si>
    <t>01649424</t>
  </si>
  <si>
    <t>01649436</t>
  </si>
  <si>
    <t>Парфеновский сельсовет</t>
  </si>
  <si>
    <t>01649447</t>
  </si>
  <si>
    <t>Переясловский сельсовет</t>
  </si>
  <si>
    <t>01649450</t>
  </si>
  <si>
    <t>Победимский сельсовет</t>
  </si>
  <si>
    <t>01649452</t>
  </si>
  <si>
    <t>01649454</t>
  </si>
  <si>
    <t>01649460</t>
  </si>
  <si>
    <t>01649000</t>
  </si>
  <si>
    <t>Топчихинский сельсовет</t>
  </si>
  <si>
    <t>01649462</t>
  </si>
  <si>
    <t>Фунтиковский сельсовет</t>
  </si>
  <si>
    <t>01649469</t>
  </si>
  <si>
    <t>Хабазинский сельсовет</t>
  </si>
  <si>
    <t>01649475</t>
  </si>
  <si>
    <t>Чаузовский сельсовет</t>
  </si>
  <si>
    <t>01649480</t>
  </si>
  <si>
    <t>Чистюньский сельсовет</t>
  </si>
  <si>
    <t>01649491</t>
  </si>
  <si>
    <t>Третьяковский муниципальный район</t>
  </si>
  <si>
    <t>Екатерининский сельсовет</t>
  </si>
  <si>
    <t>01650411</t>
  </si>
  <si>
    <t>Корболихинский сельсовет</t>
  </si>
  <si>
    <t>01650422</t>
  </si>
  <si>
    <t>Новоалейский сельсовет</t>
  </si>
  <si>
    <t>01650433</t>
  </si>
  <si>
    <t>Первокаменский сельсовет</t>
  </si>
  <si>
    <t>01650444</t>
  </si>
  <si>
    <t>Плосковский сельсовет</t>
  </si>
  <si>
    <t>01650455</t>
  </si>
  <si>
    <t>Садовый сельсовет</t>
  </si>
  <si>
    <t>01650460</t>
  </si>
  <si>
    <t>Староалейский сельсовет</t>
  </si>
  <si>
    <t>01650466</t>
  </si>
  <si>
    <t>01650000</t>
  </si>
  <si>
    <t>Третьяковский сельсовет</t>
  </si>
  <si>
    <t>01650477</t>
  </si>
  <si>
    <t>Шипунихинский сельсовет</t>
  </si>
  <si>
    <t>01650488</t>
  </si>
  <si>
    <t>Троицкий муниципальный район</t>
  </si>
  <si>
    <t>01651408</t>
  </si>
  <si>
    <t>01651410</t>
  </si>
  <si>
    <t>Гордеевский сельсовет</t>
  </si>
  <si>
    <t>01651414</t>
  </si>
  <si>
    <t>Ереминский сельсовет</t>
  </si>
  <si>
    <t>01651425</t>
  </si>
  <si>
    <t>Заводской сельсовет</t>
  </si>
  <si>
    <t>01651430</t>
  </si>
  <si>
    <t>01651434</t>
  </si>
  <si>
    <t>Кипешинский сельсовет</t>
  </si>
  <si>
    <t>01651440</t>
  </si>
  <si>
    <t>Петровский сельсовет</t>
  </si>
  <si>
    <t>01651454</t>
  </si>
  <si>
    <t>01651000</t>
  </si>
  <si>
    <t>Троицкий сельсовет</t>
  </si>
  <si>
    <t>01651457</t>
  </si>
  <si>
    <t>Хайрюзовский сельсовет</t>
  </si>
  <si>
    <t>01651470</t>
  </si>
  <si>
    <t>Южаковский сельсовет</t>
  </si>
  <si>
    <t>01651492</t>
  </si>
  <si>
    <t>Тюменцевский муниципальный район</t>
  </si>
  <si>
    <t>Андроновский сельсовет</t>
  </si>
  <si>
    <t>01652403</t>
  </si>
  <si>
    <t>01652407</t>
  </si>
  <si>
    <t>Вылковский сельсовет</t>
  </si>
  <si>
    <t>01652416</t>
  </si>
  <si>
    <t>Грязновский сельсовет</t>
  </si>
  <si>
    <t>01652420</t>
  </si>
  <si>
    <t>01652425</t>
  </si>
  <si>
    <t>Ключевской сельсовет</t>
  </si>
  <si>
    <t>01652432</t>
  </si>
  <si>
    <t>Королевский сельсовет</t>
  </si>
  <si>
    <t>01652436</t>
  </si>
  <si>
    <t>Мезенцевский сельсовет</t>
  </si>
  <si>
    <t>01652450</t>
  </si>
  <si>
    <t>Новокарповский сельсовет</t>
  </si>
  <si>
    <t>01652452</t>
  </si>
  <si>
    <t>01652000</t>
  </si>
  <si>
    <t>Тюменцевский сельсовет</t>
  </si>
  <si>
    <t>01652458</t>
  </si>
  <si>
    <t>Урывский сельсовет</t>
  </si>
  <si>
    <t>01652461</t>
  </si>
  <si>
    <t>01652469</t>
  </si>
  <si>
    <t>Шарчинский сельсовет</t>
  </si>
  <si>
    <t>01652480</t>
  </si>
  <si>
    <t>Юдихинский сельсовет</t>
  </si>
  <si>
    <t>01652485</t>
  </si>
  <si>
    <t>Угловский муниципальный район</t>
  </si>
  <si>
    <t>Круглянский сельсовет</t>
  </si>
  <si>
    <t>01653411</t>
  </si>
  <si>
    <t>Лаптевский сельсовет</t>
  </si>
  <si>
    <t>01653422</t>
  </si>
  <si>
    <t>Озерно-Кузнецовский сельсовет</t>
  </si>
  <si>
    <t>01653455</t>
  </si>
  <si>
    <t>01653466</t>
  </si>
  <si>
    <t>Симоновский сельсовет</t>
  </si>
  <si>
    <t>01653477</t>
  </si>
  <si>
    <t>01653480</t>
  </si>
  <si>
    <t>01653000</t>
  </si>
  <si>
    <t>Угловский сельсовет</t>
  </si>
  <si>
    <t>01653488</t>
  </si>
  <si>
    <t>Усть-Калманский муниципальный район</t>
  </si>
  <si>
    <t>Кабановский сельсовет</t>
  </si>
  <si>
    <t>01654408</t>
  </si>
  <si>
    <t>01654411</t>
  </si>
  <si>
    <t>Новобурановский сельсовет</t>
  </si>
  <si>
    <t>01654422</t>
  </si>
  <si>
    <t>Новокалманский сельсовет</t>
  </si>
  <si>
    <t>01654433</t>
  </si>
  <si>
    <t>Огневский сельсовет</t>
  </si>
  <si>
    <t>01654444</t>
  </si>
  <si>
    <t>Пономаревский сельсовет</t>
  </si>
  <si>
    <t>01654446</t>
  </si>
  <si>
    <t>Приозёрный сельсовет</t>
  </si>
  <si>
    <t>01654448</t>
  </si>
  <si>
    <t>01654000</t>
  </si>
  <si>
    <t>Усть-Калманский сельсовет</t>
  </si>
  <si>
    <t>01654455</t>
  </si>
  <si>
    <t>Чарышский сельсовет</t>
  </si>
  <si>
    <t>01654466</t>
  </si>
  <si>
    <t>Усть-Пристанский муниципальный район</t>
  </si>
  <si>
    <t>01655408</t>
  </si>
  <si>
    <t>Брусенцевский сельсовет</t>
  </si>
  <si>
    <t>01655411</t>
  </si>
  <si>
    <t>Вяткинский сельсовет</t>
  </si>
  <si>
    <t>01655419</t>
  </si>
  <si>
    <t>Елбанский сельсовет</t>
  </si>
  <si>
    <t>01655423</t>
  </si>
  <si>
    <t>Клепиковский сельсовет</t>
  </si>
  <si>
    <t>01655434</t>
  </si>
  <si>
    <t>Коробейниковский сельсовет</t>
  </si>
  <si>
    <t>01655440</t>
  </si>
  <si>
    <t>Краснодарский сельсовет</t>
  </si>
  <si>
    <t>01655443</t>
  </si>
  <si>
    <t>01655446</t>
  </si>
  <si>
    <t>Нижнегусихинский сельсовет</t>
  </si>
  <si>
    <t>01655457</t>
  </si>
  <si>
    <t>Нижнеозернинский сельсовет</t>
  </si>
  <si>
    <t>01655460</t>
  </si>
  <si>
    <t>01655470</t>
  </si>
  <si>
    <t>01655000</t>
  </si>
  <si>
    <t>Усть-Пристанский сельсовет</t>
  </si>
  <si>
    <t>01655480</t>
  </si>
  <si>
    <t>Чеканихинский сельсовет</t>
  </si>
  <si>
    <t>01655491</t>
  </si>
  <si>
    <t>Хабарский муниципальный район</t>
  </si>
  <si>
    <t>Зятьково-Реченский сельсовет</t>
  </si>
  <si>
    <t>01656412</t>
  </si>
  <si>
    <t>Коротоякский сельсовет</t>
  </si>
  <si>
    <t>01656420</t>
  </si>
  <si>
    <t>Мартовский сельсовет</t>
  </si>
  <si>
    <t>01656430</t>
  </si>
  <si>
    <t>Мичуринский сельсовет</t>
  </si>
  <si>
    <t>01656435</t>
  </si>
  <si>
    <t>Новоильинский сельсовет</t>
  </si>
  <si>
    <t>01656446</t>
  </si>
  <si>
    <t>Плесо-Курьинский сельсовет</t>
  </si>
  <si>
    <t>01656460</t>
  </si>
  <si>
    <t>Свердловский сельсовет</t>
  </si>
  <si>
    <t>01656480</t>
  </si>
  <si>
    <t>01656486</t>
  </si>
  <si>
    <t>Утянский сельсовет</t>
  </si>
  <si>
    <t>01656490</t>
  </si>
  <si>
    <t>01656000</t>
  </si>
  <si>
    <t>Хабарский сельсовет</t>
  </si>
  <si>
    <t>01656493</t>
  </si>
  <si>
    <t>Целинный муниципальный район</t>
  </si>
  <si>
    <t>Бочкаревский сельсовет</t>
  </si>
  <si>
    <t>01657407</t>
  </si>
  <si>
    <t>Воеводский сельсовет</t>
  </si>
  <si>
    <t>01657412</t>
  </si>
  <si>
    <t>01657415</t>
  </si>
  <si>
    <t>Еландинский сельсовет</t>
  </si>
  <si>
    <t>01657420</t>
  </si>
  <si>
    <t>Ложкинский сельсовет</t>
  </si>
  <si>
    <t>01657430</t>
  </si>
  <si>
    <t>Марушинский сельсовет</t>
  </si>
  <si>
    <t>01657434</t>
  </si>
  <si>
    <t>Овсянниковский сельсовет</t>
  </si>
  <si>
    <t>01657445</t>
  </si>
  <si>
    <t>Степно-Чумышский сельсовет</t>
  </si>
  <si>
    <t>01657464</t>
  </si>
  <si>
    <t>Сухо-Чемровский сельсовет</t>
  </si>
  <si>
    <t>01657468</t>
  </si>
  <si>
    <t>Хомутинский сельсовет</t>
  </si>
  <si>
    <t>01657473</t>
  </si>
  <si>
    <t>01657000</t>
  </si>
  <si>
    <t>Целинный сельсовет</t>
  </si>
  <si>
    <t>01657479</t>
  </si>
  <si>
    <t>Шалапский сельсовет</t>
  </si>
  <si>
    <t>01657490</t>
  </si>
  <si>
    <t>Чарышский муниципальный район</t>
  </si>
  <si>
    <t>01658455</t>
  </si>
  <si>
    <t>01658411</t>
  </si>
  <si>
    <t>01658420</t>
  </si>
  <si>
    <t>Малобащелакский сельсовет</t>
  </si>
  <si>
    <t>01658422</t>
  </si>
  <si>
    <t>01658433</t>
  </si>
  <si>
    <t>Маякский сельсовет</t>
  </si>
  <si>
    <t>01658444</t>
  </si>
  <si>
    <t>Сентелекский сельсовет</t>
  </si>
  <si>
    <t>01658466</t>
  </si>
  <si>
    <t>Тулатинский сельсовет</t>
  </si>
  <si>
    <t>01658477</t>
  </si>
  <si>
    <t>01658000</t>
  </si>
  <si>
    <t>01658488</t>
  </si>
  <si>
    <t>Шелаболихинский муниципальный район</t>
  </si>
  <si>
    <t>Верх-Кучукский сельсовет</t>
  </si>
  <si>
    <t>01645410</t>
  </si>
  <si>
    <t>Ильинский сельсовет</t>
  </si>
  <si>
    <t>01645420</t>
  </si>
  <si>
    <t>Инской сельсовет</t>
  </si>
  <si>
    <t>01645423</t>
  </si>
  <si>
    <t>Кипринский сельсовет</t>
  </si>
  <si>
    <t>01645428</t>
  </si>
  <si>
    <t>Крутишинский сельсовет</t>
  </si>
  <si>
    <t>01645430</t>
  </si>
  <si>
    <t>Кучукский сельсовет</t>
  </si>
  <si>
    <t>01645433</t>
  </si>
  <si>
    <t>Макаровский сельсовет</t>
  </si>
  <si>
    <t>01645438</t>
  </si>
  <si>
    <t>Новообинцевский сельсовет</t>
  </si>
  <si>
    <t>01645442</t>
  </si>
  <si>
    <t>01645000</t>
  </si>
  <si>
    <t>Шелаболихинский сельсовет</t>
  </si>
  <si>
    <t>01645460</t>
  </si>
  <si>
    <t>Шипуновский муниципальный район</t>
  </si>
  <si>
    <t>Белоглазовский сельсовет</t>
  </si>
  <si>
    <t>01659409</t>
  </si>
  <si>
    <t>01659413</t>
  </si>
  <si>
    <t>Войковский сельсовет</t>
  </si>
  <si>
    <t>01659420</t>
  </si>
  <si>
    <t>Горьковский сельсовет</t>
  </si>
  <si>
    <t>01659426</t>
  </si>
  <si>
    <t>01659430</t>
  </si>
  <si>
    <t>Зеркальский сельсовет</t>
  </si>
  <si>
    <t>01659435</t>
  </si>
  <si>
    <t>01659439</t>
  </si>
  <si>
    <t>Комарихинский сельсовет</t>
  </si>
  <si>
    <t>01659442</t>
  </si>
  <si>
    <t>Краснояровский сельсовет</t>
  </si>
  <si>
    <t>01659446</t>
  </si>
  <si>
    <t>Нечунаевский сельсовет</t>
  </si>
  <si>
    <t>01659452</t>
  </si>
  <si>
    <t>01659462</t>
  </si>
  <si>
    <t>Порожненский сельсовет</t>
  </si>
  <si>
    <t>01659465</t>
  </si>
  <si>
    <t>01659470</t>
  </si>
  <si>
    <t>Российский сельсовет</t>
  </si>
  <si>
    <t>01659474</t>
  </si>
  <si>
    <t>Самсоновский сельсовет</t>
  </si>
  <si>
    <t>01659478</t>
  </si>
  <si>
    <t>Тугозвоновский сельсовет</t>
  </si>
  <si>
    <t>01659480</t>
  </si>
  <si>
    <t>Урлаповский сельсовет</t>
  </si>
  <si>
    <t>01659485</t>
  </si>
  <si>
    <t>Хлопуновский сельсовет</t>
  </si>
  <si>
    <t>01659490</t>
  </si>
  <si>
    <t>01659000</t>
  </si>
  <si>
    <t>Шипуновский сельсовет</t>
  </si>
  <si>
    <t>01659495</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</si>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</sst>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 fontId="22" fillId="36" borderId="14" xfId="0" applyFont="1" applyFill="1" applyBorder="1" applyNumberFormat="1">
      <alignment horizontal="right" vertical="center" wrapText="1"/>
      <protection locked="0"/>
    </xf>
    <xf numFmtId="49" fontId="22"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49" fontId="22" fillId="35" borderId="17" xfId="0" applyFont="1" applyFill="1" applyBorder="1" applyNumberFormat="1">
      <alignment horizontal="left" vertical="center" wrapText="1" indent="1"/>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190691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eo@uegaz.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7FCAFD-E8C7-366C-E73F-0.B2F48C0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об инвестиционных программах регулируемой организации в области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06FDD-DEAB-2114-21EA-0.D7600BB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Муниципальное унитарное предприятие "Югорскэнергогаз"</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297</v>
      </c>
      <c r="F7" s="2209"/>
      <c r="G7" s="2210"/>
      <c r="H7" s="2210"/>
      <c r="I7" s="2210"/>
      <c r="J7" s="2210"/>
      <c r="K7" s="2210"/>
      <c r="L7" s="2224" t="s">
        <v>298</v>
      </c>
      <c r="W7" s="448">
        <v>14</v>
      </c>
    </row>
    <row customHeight="1" ht="48.29999999999999">
      <c r="D8" s="451"/>
      <c r="E8" s="474" t="s">
        <v>90</v>
      </c>
      <c r="F8" s="824"/>
      <c r="G8" s="466" t="s">
        <v>88</v>
      </c>
      <c r="H8" s="466" t="s">
        <v>89</v>
      </c>
      <c r="I8" s="415" t="s">
        <v>87</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67</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29382-02DB-2DB1-1B9C-0.774FBDC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67</v>
      </c>
      <c r="AJ17" s="2268"/>
      <c r="AK17" s="2269" t="s">
        <v>67</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43</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90</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407</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29BC-968C-6C85-929A-0.A464B13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43</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90</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407</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C2E83-005E-997A-4F5C-0.8E1CF50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43</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90</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BD139-E2B4-C023-71DE-0.1903B9E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43</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90</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5EA55-A50E-F02C-8739-0.C7455A0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67</v>
      </c>
      <c r="AB8" s="2266"/>
      <c r="AC8" s="2108" t="s">
        <v>67</v>
      </c>
      <c r="AD8" s="326"/>
      <c r="AE8" s="752"/>
      <c r="AF8" s="326"/>
      <c r="AG8" s="385"/>
      <c r="AH8" s="2266"/>
      <c r="AI8" s="2108" t="s">
        <v>67</v>
      </c>
      <c r="AJ8" s="2266"/>
      <c r="AK8" s="2108" t="s">
        <v>67</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43</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90</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67</v>
      </c>
      <c r="AB49" s="2266"/>
      <c r="AC49" s="2108" t="s">
        <v>67</v>
      </c>
      <c r="AD49" s="326"/>
      <c r="AE49" s="752"/>
      <c r="AF49" s="326"/>
      <c r="AG49" s="385"/>
      <c r="AH49" s="2266"/>
      <c r="AI49" s="2108" t="s">
        <v>67</v>
      </c>
      <c r="AJ49" s="2288"/>
      <c r="AK49" s="2108" t="s">
        <v>67</v>
      </c>
      <c r="AL49" s="1349"/>
      <c r="AM49" s="2254" t="s">
        <v>407</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E3F9A-4AFD-225A-48E2-0.8BFD8BB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43</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90</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448</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AFE37-5C08-A215-8A85-0.28EFAEC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67</v>
      </c>
      <c r="AB8" s="2307"/>
      <c r="AC8" s="2113" t="s">
        <v>67</v>
      </c>
      <c r="AD8" s="2017"/>
      <c r="AE8" s="1350"/>
      <c r="AF8" s="2017"/>
      <c r="AG8" s="2018"/>
      <c r="AH8" s="2307"/>
      <c r="AI8" s="2113" t="s">
        <v>67</v>
      </c>
      <c r="AJ8" s="2307"/>
      <c r="AK8" s="2113" t="s">
        <v>67</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43</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90</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448</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6B8EF-DB95-0176-96EE-0.5D50776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Муниципальное унитарное предприятие "Югорскэнергогаз"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43</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90</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A5D05-053A-EEA4-C9DE-0.0E463DCD}"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67</v>
      </c>
      <c r="AE8" s="2266"/>
      <c r="AF8" s="2108" t="s">
        <v>67</v>
      </c>
      <c r="AG8" s="1408"/>
      <c r="AH8" s="752"/>
      <c r="AI8" s="752"/>
      <c r="AJ8" s="752"/>
      <c r="AK8" s="1258"/>
      <c r="AL8" s="2266"/>
      <c r="AM8" s="2108" t="s">
        <v>67</v>
      </c>
      <c r="AN8" s="2266"/>
      <c r="AO8" s="2108" t="s">
        <v>67</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67</v>
      </c>
      <c r="AN19" s="2268"/>
      <c r="AO19" s="2269" t="s">
        <v>67</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Муниципальное унитарное предприятие "Югорскэнергогаз"</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43</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4.699999999999998">
      <c r="R43" s="377"/>
      <c r="S43" s="377"/>
      <c r="T43" s="377"/>
      <c r="U43" s="2274" t="s">
        <v>90</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5.69999999999999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4.699999999999998">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67</v>
      </c>
      <c r="AE55" s="2266"/>
      <c r="AF55" s="2108" t="s">
        <v>67</v>
      </c>
      <c r="AG55" s="1408"/>
      <c r="AH55" s="752"/>
      <c r="AI55" s="752"/>
      <c r="AJ55" s="752"/>
      <c r="AK55" s="1258"/>
      <c r="AL55" s="2266"/>
      <c r="AM55" s="2108" t="s">
        <v>67</v>
      </c>
      <c r="AN55" s="2266"/>
      <c r="AO55" s="2108" t="s">
        <v>67</v>
      </c>
      <c r="AP55" s="1349"/>
      <c r="AQ55" s="1308" t="s">
        <v>449</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B879312-CA5D-C6A9-8EBC-0.ADD88C0F}" mc:Ignorable="x14ac xr xr2 xr3">
  <sheetPr>
    <tabColor rgb="FFCCCCFF"/>
  </sheetPr>
  <dimension ref="A1:Q79"/>
  <sheetViews>
    <sheetView topLeftCell="A1" showGridLines="0" zoomScale="90" workbookViewId="0">
      <selection activeCell="I69" sqref="I69"/>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PP110.OPEN.INFO.INVEST.HEAT.EIAS</v>
      </c>
      <c r="F2" s="270"/>
      <c r="G2" s="246"/>
      <c r="H2" s="246"/>
      <c r="I2" s="246"/>
      <c r="J2" s="873"/>
      <c r="K2" s="246"/>
      <c r="Q2" s="72">
        <v>14</v>
      </c>
    </row>
    <row customHeight="1" ht="14.699999999999998">
      <c r="E3" s="247" t="str">
        <f>version</f>
        <v>Версия отчёта: 1.1.6</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об инвестиционных программах регулируемой организации в области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851" customFormat="1" customHeight="1" ht="21">
      <c r="A16" s="788"/>
      <c r="B16" s="733"/>
      <c r="C16" s="531"/>
      <c r="D16" s="411"/>
      <c r="E16" s="1166" t="s">
        <v>36</v>
      </c>
      <c r="F16" s="2577" t="s">
        <v>37</v>
      </c>
      <c r="G16" s="1171"/>
      <c r="H16" s="774" t="s">
        <v>23</v>
      </c>
      <c r="I16" s="532"/>
      <c r="J16" s="1367"/>
      <c r="K16" s="1636"/>
      <c r="L16" s="1636"/>
      <c r="M16" s="1636"/>
      <c r="N16" s="1636"/>
      <c r="O16" s="1636"/>
      <c r="P16" s="1636"/>
      <c r="Q16" s="1636">
        <v>20</v>
      </c>
    </row>
    <row customHeight="1" ht="21">
      <c r="D17" s="76"/>
      <c r="E17" s="392" t="s">
        <v>38</v>
      </c>
      <c r="F17" s="2577" t="s">
        <v>39</v>
      </c>
      <c r="G17" s="74"/>
      <c r="H17" s="774" t="s">
        <v>23</v>
      </c>
      <c r="Q17" s="75">
        <v>20</v>
      </c>
    </row>
    <row customHeight="1" ht="25.5" hidden="1">
      <c r="D18" s="76"/>
      <c r="E18" s="1776" t="s">
        <v>40</v>
      </c>
      <c r="F18" s="1734"/>
      <c r="G18" s="74"/>
      <c r="I18" s="775"/>
      <c r="J18" s="2098" t="s">
        <v>41</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42</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43</v>
      </c>
      <c r="F23" s="217"/>
      <c r="G23" s="74"/>
      <c r="Q23" s="75">
        <v>0</v>
      </c>
    </row>
    <row customHeight="1" ht="19.5" hidden="1">
      <c r="D24" s="76"/>
      <c r="E24" s="392" t="s">
        <v>44</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45</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46</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47</v>
      </c>
      <c r="G31" s="777"/>
      <c r="Q31" s="75">
        <v>20</v>
      </c>
    </row>
    <row customHeight="1" ht="21" hidden="1">
      <c r="C32" s="79"/>
      <c r="D32" s="80"/>
      <c r="E32" s="393" t="s">
        <v>48</v>
      </c>
      <c r="F32" s="218"/>
      <c r="G32" s="777"/>
      <c r="Q32" s="75">
        <v>20</v>
      </c>
    </row>
    <row customHeight="1" ht="21">
      <c r="C33" s="79"/>
      <c r="D33" s="80"/>
      <c r="E33" s="392" t="s">
        <v>49</v>
      </c>
      <c r="F33" s="218" t="s">
        <v>50</v>
      </c>
      <c r="G33" s="777"/>
      <c r="Q33" s="75">
        <v>20</v>
      </c>
    </row>
    <row customHeight="1" ht="21">
      <c r="C34" s="79"/>
      <c r="D34" s="80"/>
      <c r="E34" s="392" t="s">
        <v>51</v>
      </c>
      <c r="F34" s="218" t="s">
        <v>52</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53</v>
      </c>
      <c r="F36" s="1211" t="s">
        <v>54</v>
      </c>
      <c r="G36" s="78"/>
      <c r="Q36" s="75">
        <v>0</v>
      </c>
    </row>
    <row customHeight="1" ht="21">
      <c r="A37" s="880"/>
      <c r="D37" s="80"/>
      <c r="E37" s="392" t="s">
        <v>55</v>
      </c>
      <c r="F37" s="1211" t="s">
        <v>56</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57</v>
      </c>
      <c r="F39" s="711" t="s">
        <v>19</v>
      </c>
      <c r="G39" s="74"/>
      <c r="H39" s="774" t="s">
        <v>23</v>
      </c>
      <c r="Q39" s="75">
        <v>35</v>
      </c>
    </row>
    <row s="1613" customFormat="1" customHeight="1" ht="6.3"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60</v>
      </c>
      <c r="F46" s="711" t="s">
        <v>19</v>
      </c>
      <c r="G46" s="74"/>
      <c r="H46" s="410"/>
      <c r="I46" s="412"/>
      <c r="J46" s="877"/>
      <c r="Q46" s="431">
        <v>0</v>
      </c>
    </row>
    <row s="1636" customFormat="1" customHeight="1" ht="24.75" hidden="1">
      <c r="A47" s="785"/>
      <c r="B47" s="414"/>
      <c r="C47" s="409"/>
      <c r="D47" s="411"/>
      <c r="E47" s="1166" t="s">
        <v>61</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62</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63</v>
      </c>
      <c r="F53" s="1049" t="s">
        <v>19</v>
      </c>
      <c r="G53" s="533"/>
      <c r="I53" s="535"/>
      <c r="J53" s="879"/>
      <c r="P53" s="536"/>
      <c r="Q53" s="534">
        <v>0</v>
      </c>
    </row>
    <row s="1636" customFormat="1" customHeight="1" ht="27" hidden="1">
      <c r="A54" s="787"/>
      <c r="B54" s="414"/>
      <c r="C54" s="531"/>
      <c r="D54" s="532"/>
      <c r="E54" s="392" t="s">
        <v>64</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65</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66</v>
      </c>
      <c r="F58" s="1049" t="s">
        <v>67</v>
      </c>
      <c r="G58" s="533"/>
      <c r="I58" s="535"/>
      <c r="J58" s="879"/>
      <c r="P58" s="536"/>
      <c r="Q58" s="534">
        <v>0</v>
      </c>
    </row>
    <row s="1636" customFormat="1" customHeight="1" ht="75">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t="s">
        <v>67</v>
      </c>
      <c r="G59" s="533"/>
      <c r="I59" s="535"/>
      <c r="J59" s="879"/>
      <c r="P59" s="536"/>
      <c r="Q59" s="534">
        <v>0</v>
      </c>
    </row>
    <row s="1636" customFormat="1" customHeight="1" ht="15">
      <c r="A60" s="787"/>
      <c r="B60" s="414"/>
      <c r="C60" s="531"/>
      <c r="D60" s="532"/>
      <c r="E60" s="1166" t="s">
        <v>68</v>
      </c>
      <c r="F60" s="1211" t="s">
        <v>69</v>
      </c>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67</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4"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4">
    <dataValidation type="list" allowBlank="1" showInputMessage="1" showErrorMessage="1" errorTitle="Ошибка" error="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145237E-DA07-17EA-C93D-0.5D7D8BDE}"/>
    <hyperlink ref="H16" location="Титульный!H9" display="Как заполнить?" tooltip="Помощь по работе с полями отчётной формы" xr:uid="{4C99B961-19D9-0DB3-DB9B-0.114D4028}"/>
    <hyperlink ref="H17" location="Титульный!H9" display="Как заполнить?" tooltip="Помощь по работе с полями отчётной формы" xr:uid="{AD0F081A-93E5-F42C-A296-0.5DA184AC}"/>
    <hyperlink ref="H39" location="Титульный!H9" display="Как заполнить?" tooltip="Помощь по работе с полями отчётной формы" xr:uid="{6138D4AC-1682-0094-BE18-0.D181B22C}"/>
    <hyperlink ref="H62" location="Титульный!H9" display="Как заполнить?" tooltip="Помощь по работе с полями отчётной формы" xr:uid="{B19FF83C-29AC-0222-26EF-0.2496CF7D}"/>
    <hyperlink ref="F70" r:id="rId4" xr:uid="{C3FF19D5-7212-BD76-503D-0.A696812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425D-FEFA-DD3F-B8F7-0.71C5738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67</v>
      </c>
      <c r="Z8" s="2266"/>
      <c r="AA8" s="2108" t="s">
        <v>67</v>
      </c>
      <c r="AB8" s="2108" t="s">
        <v>19</v>
      </c>
      <c r="AC8" s="2327"/>
      <c r="AD8" s="2206">
        <v>1</v>
      </c>
      <c r="AE8" s="2328"/>
      <c r="AF8" s="2108" t="s">
        <v>19</v>
      </c>
      <c r="AG8" s="2327"/>
      <c r="AH8" s="2206">
        <v>1</v>
      </c>
      <c r="AI8" s="2328"/>
      <c r="AJ8" s="2108" t="s">
        <v>19</v>
      </c>
      <c r="AK8" s="312"/>
      <c r="AL8" s="1338">
        <v>1</v>
      </c>
      <c r="AM8" s="1399"/>
      <c r="AN8" s="752"/>
      <c r="AO8" s="1258"/>
      <c r="AP8" s="1735"/>
      <c r="AQ8" s="1460" t="s">
        <v>67</v>
      </c>
      <c r="AR8" s="1735"/>
      <c r="AS8" s="1460" t="s">
        <v>67</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67</v>
      </c>
      <c r="AR19" s="1737"/>
      <c r="AS19" s="1461" t="s">
        <v>67</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Муниципальное унитарное предприятие "Югорскэнергогаз"</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43</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4.699999999999998">
      <c r="Q40" s="292"/>
      <c r="R40" s="377"/>
      <c r="S40" s="2274" t="s">
        <v>90</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5.69999999999999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67</v>
      </c>
      <c r="Z51" s="1735"/>
      <c r="AA51" s="1460" t="s">
        <v>67</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67</v>
      </c>
      <c r="AR51" s="1735"/>
      <c r="AS51" s="1460" t="s">
        <v>67</v>
      </c>
      <c r="AT51" s="1349"/>
      <c r="AU51" s="2254" t="s">
        <v>477</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8831B-189E-8E4E-422A-0.E157405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90</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FE8F8-2309-FB43-D71D-0.D7CC0CC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90</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A8C73-1C75-331F-47E8-0.85A020E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90</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BCC48-00D9-AC4A-1156-0.5B4C751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90</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731B9A-2C6D-207B-D12B-0.1783DD2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67</v>
      </c>
      <c r="Z8" s="1993"/>
      <c r="AA8" s="1991" t="s">
        <v>67</v>
      </c>
      <c r="AB8" s="1997"/>
      <c r="AC8" s="1998" t="s">
        <v>22</v>
      </c>
      <c r="AD8" s="752"/>
      <c r="AE8" s="1258"/>
      <c r="AF8" s="1956"/>
      <c r="AG8" s="1943" t="s">
        <v>67</v>
      </c>
      <c r="AH8" s="1956"/>
      <c r="AI8" s="1943" t="s">
        <v>67</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67</v>
      </c>
      <c r="AH16" s="1737"/>
      <c r="AI16" s="1967" t="s">
        <v>67</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43</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4.699999999999998">
      <c r="Q37" s="292"/>
      <c r="R37" s="377"/>
      <c r="S37" s="2274" t="s">
        <v>90</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5.69999999999999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67</v>
      </c>
      <c r="Z48" s="1956"/>
      <c r="AA48" s="1943" t="s">
        <v>67</v>
      </c>
      <c r="AB48" s="1965"/>
      <c r="AC48" s="1964" t="s">
        <v>22</v>
      </c>
      <c r="AD48" s="752"/>
      <c r="AE48" s="1258"/>
      <c r="AF48" s="1956"/>
      <c r="AG48" s="1943" t="s">
        <v>67</v>
      </c>
      <c r="AH48" s="1956"/>
      <c r="AI48" s="1943" t="s">
        <v>67</v>
      </c>
      <c r="AJ48" s="1349"/>
      <c r="AK48" s="2254" t="s">
        <v>477</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BBCE2-FF4C-A776-B9BD-0.BA9BF58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67</v>
      </c>
      <c r="AB8" s="1735"/>
      <c r="AC8" s="1460" t="s">
        <v>67</v>
      </c>
      <c r="AD8" s="2186" t="s">
        <v>67</v>
      </c>
      <c r="AE8" s="2327"/>
      <c r="AF8" s="2206">
        <v>1</v>
      </c>
      <c r="AG8" s="2364"/>
      <c r="AH8" s="2108" t="s">
        <v>67</v>
      </c>
      <c r="AI8" s="2327"/>
      <c r="AJ8" s="2206">
        <v>1</v>
      </c>
      <c r="AK8" s="2328" t="s">
        <v>22</v>
      </c>
      <c r="AL8" s="2108" t="s">
        <v>67</v>
      </c>
      <c r="AM8" s="2193"/>
      <c r="AN8" s="2206">
        <v>1</v>
      </c>
      <c r="AO8" s="2358"/>
      <c r="AP8" s="2359" t="s">
        <v>67</v>
      </c>
      <c r="AQ8" s="312"/>
      <c r="AR8" s="1464">
        <v>1</v>
      </c>
      <c r="AS8" s="1467" t="s">
        <v>22</v>
      </c>
      <c r="AT8" s="752"/>
      <c r="AU8" s="1258"/>
      <c r="AV8" s="752"/>
      <c r="AW8" s="1258"/>
      <c r="AX8" s="1735"/>
      <c r="AY8" s="1460" t="s">
        <v>67</v>
      </c>
      <c r="AZ8" s="1735"/>
      <c r="BA8" s="1460" t="s">
        <v>67</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67</v>
      </c>
      <c r="AZ20" s="1737"/>
      <c r="BA20" s="1461" t="s">
        <v>67</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Муниципальное унитарное предприятие "Югорскэнергогаз"</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43</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90</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67</v>
      </c>
      <c r="AB52" s="1735"/>
      <c r="AC52" s="1460" t="s">
        <v>67</v>
      </c>
      <c r="AD52" s="2186" t="s">
        <v>67</v>
      </c>
      <c r="AE52" s="2327"/>
      <c r="AF52" s="2206">
        <v>1</v>
      </c>
      <c r="AG52" s="2364"/>
      <c r="AH52" s="2108" t="s">
        <v>67</v>
      </c>
      <c r="AI52" s="2327"/>
      <c r="AJ52" s="2206">
        <v>1</v>
      </c>
      <c r="AK52" s="2328" t="s">
        <v>22</v>
      </c>
      <c r="AL52" s="2108" t="s">
        <v>67</v>
      </c>
      <c r="AM52" s="2193"/>
      <c r="AN52" s="2206">
        <v>1</v>
      </c>
      <c r="AO52" s="2358"/>
      <c r="AP52" s="2359" t="s">
        <v>67</v>
      </c>
      <c r="AQ52" s="312"/>
      <c r="AR52" s="1464">
        <v>1</v>
      </c>
      <c r="AS52" s="1467" t="s">
        <v>22</v>
      </c>
      <c r="AT52" s="752"/>
      <c r="AU52" s="1258"/>
      <c r="AV52" s="752"/>
      <c r="AW52" s="1258"/>
      <c r="AX52" s="1735"/>
      <c r="AY52" s="1460" t="s">
        <v>67</v>
      </c>
      <c r="AZ52" s="1735"/>
      <c r="BA52" s="1460" t="s">
        <v>67</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C79D5-0546-70AF-246B-0.C48943E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90</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0271E7-F88E-FC9F-0B72-0.E7FE923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90</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41498-2A5F-B7FE-F403-0.3DDE3AA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22</v>
      </c>
      <c r="AL8" s="2108" t="s">
        <v>67</v>
      </c>
      <c r="AM8" s="2193"/>
      <c r="AN8" s="2206">
        <v>1</v>
      </c>
      <c r="AO8" s="2358"/>
      <c r="AP8" s="2359" t="s">
        <v>67</v>
      </c>
      <c r="AQ8" s="312"/>
      <c r="AR8" s="1487">
        <v>1</v>
      </c>
      <c r="AS8" s="1493" t="s">
        <v>22</v>
      </c>
      <c r="AT8" s="752"/>
      <c r="AU8" s="1258"/>
      <c r="AV8" s="752"/>
      <c r="AW8" s="1258"/>
      <c r="AX8" s="1735"/>
      <c r="AY8" s="1470" t="s">
        <v>67</v>
      </c>
      <c r="AZ8" s="1735"/>
      <c r="BA8" s="1470" t="s">
        <v>67</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Муниципальное унитарное предприятие "Югорскэнергогаз"</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43</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90</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22</v>
      </c>
      <c r="AL52" s="2108" t="s">
        <v>67</v>
      </c>
      <c r="AM52" s="2193"/>
      <c r="AN52" s="2206">
        <v>1</v>
      </c>
      <c r="AO52" s="2358"/>
      <c r="AP52" s="2359" t="s">
        <v>67</v>
      </c>
      <c r="AQ52" s="312"/>
      <c r="AR52" s="1487">
        <v>1</v>
      </c>
      <c r="AS52" s="1493" t="s">
        <v>22</v>
      </c>
      <c r="AT52" s="752"/>
      <c r="AU52" s="1258"/>
      <c r="AV52" s="752"/>
      <c r="AW52" s="1258"/>
      <c r="AX52" s="1735"/>
      <c r="AY52" s="1470" t="s">
        <v>67</v>
      </c>
      <c r="AZ52" s="1735"/>
      <c r="BA52" s="1470" t="s">
        <v>67</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50C77-0DAA-FEE2-79F3-0.60ABCCD2}" mc:Ignorable="x14ac xr xr2 xr3">
  <sheetPr>
    <tabColor rgb="FFCCCCFF"/>
    <pageSetUpPr fitToPage="1"/>
  </sheetPr>
  <dimension ref="A1:AC29"/>
  <sheetViews>
    <sheetView topLeftCell="A1" showGridLines="0" zoomScale="90" workbookViewId="0">
      <selection activeCell="A1" sqref="A1"/>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оказания услуг)</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v>1</v>
      </c>
      <c r="G13" s="794"/>
      <c r="H13" s="794"/>
      <c r="I13" s="792"/>
      <c r="J13" s="501">
        <f>MERGEVALUE(G13)</f>
      </c>
      <c r="K13" s="512"/>
      <c r="L13" s="512"/>
      <c r="M13" s="501" t="str">
        <f t="array" ref="M13:M13">IF(ISERROR(MATCH(MID(N13,1,250),MID(note_ter,1,250),0)),"n","y")</f>
        <v>n</v>
      </c>
      <c r="N13" s="512"/>
      <c r="O13" s="501" t="str">
        <f>H13&amp;"("&amp;I13&amp;")"</f>
        <v>()</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7FC43-6559-A296-16E8-0.79BA679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67</v>
      </c>
      <c r="AE7" s="2266"/>
      <c r="AF7" s="2108" t="s">
        <v>67</v>
      </c>
      <c r="AG7" s="752"/>
      <c r="AH7" s="752"/>
      <c r="AI7" s="752"/>
      <c r="AJ7" s="752"/>
      <c r="AK7" s="752"/>
      <c r="AL7" s="752"/>
      <c r="AM7" s="752"/>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67</v>
      </c>
      <c r="AP15" s="2268"/>
      <c r="AQ15" s="2269" t="s">
        <v>67</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90</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19.9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67</v>
      </c>
      <c r="AE47" s="2268"/>
      <c r="AF47" s="2269" t="s">
        <v>67</v>
      </c>
      <c r="AG47" s="752"/>
      <c r="AH47" s="752"/>
      <c r="AI47" s="752"/>
      <c r="AJ47" s="752"/>
      <c r="AK47" s="752"/>
      <c r="AL47" s="752"/>
      <c r="AM47" s="752"/>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25BBF5-27B4-151A-E482-0.5B8F9E9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67</v>
      </c>
      <c r="AE7" s="2266"/>
      <c r="AF7" s="2108" t="s">
        <v>67</v>
      </c>
      <c r="AG7" s="752"/>
      <c r="AH7" s="752"/>
      <c r="AI7" s="752"/>
      <c r="AJ7" s="752"/>
      <c r="AK7" s="752"/>
      <c r="AL7" s="752"/>
      <c r="AM7" s="1258"/>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67</v>
      </c>
      <c r="AP15" s="2268"/>
      <c r="AQ15" s="2269" t="s">
        <v>67</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Муниципальное унитарное предприятие "Югорскэнергогаз"</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43</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90</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67</v>
      </c>
      <c r="AE47" s="2268"/>
      <c r="AF47" s="2269" t="s">
        <v>67</v>
      </c>
      <c r="AG47" s="752"/>
      <c r="AH47" s="752"/>
      <c r="AI47" s="752"/>
      <c r="AJ47" s="752"/>
      <c r="AK47" s="752"/>
      <c r="AL47" s="752"/>
      <c r="AM47" s="1258"/>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51D92-598C-0922-B0A3-0.AE77F52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22</v>
      </c>
      <c r="AL8" s="2108" t="s">
        <v>67</v>
      </c>
      <c r="AM8" s="2193"/>
      <c r="AN8" s="2206">
        <v>1</v>
      </c>
      <c r="AO8" s="2358"/>
      <c r="AP8" s="2359" t="s">
        <v>67</v>
      </c>
      <c r="AQ8" s="312"/>
      <c r="AR8" s="1487">
        <v>1</v>
      </c>
      <c r="AS8" s="1493" t="s">
        <v>22</v>
      </c>
      <c r="AT8" s="752"/>
      <c r="AU8" s="1258"/>
      <c r="AV8" s="752"/>
      <c r="AW8" s="1258"/>
      <c r="AX8" s="1735"/>
      <c r="AY8" s="1470" t="s">
        <v>67</v>
      </c>
      <c r="AZ8" s="1735"/>
      <c r="BA8" s="1470" t="s">
        <v>67</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Муниципальное унитарное предприятие "Югорскэнергогаз"</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43</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90</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22</v>
      </c>
      <c r="AL52" s="2108" t="s">
        <v>67</v>
      </c>
      <c r="AM52" s="2193"/>
      <c r="AN52" s="2206">
        <v>1</v>
      </c>
      <c r="AO52" s="2358"/>
      <c r="AP52" s="2359" t="s">
        <v>67</v>
      </c>
      <c r="AQ52" s="312"/>
      <c r="AR52" s="1487">
        <v>1</v>
      </c>
      <c r="AS52" s="1493" t="s">
        <v>22</v>
      </c>
      <c r="AT52" s="752"/>
      <c r="AU52" s="1258"/>
      <c r="AV52" s="752"/>
      <c r="AW52" s="1258"/>
      <c r="AX52" s="1735"/>
      <c r="AY52" s="1470" t="s">
        <v>67</v>
      </c>
      <c r="AZ52" s="1735"/>
      <c r="BA52" s="1470" t="s">
        <v>67</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C2EE2-4A9C-72F9-A1DA-0.2120F2F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Муниципальное унитарное предприятие "Югорскэнергогаз"</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116</v>
      </c>
      <c r="AF24" s="1637">
        <v>1</v>
      </c>
    </row>
    <row customHeight="1" ht="11.549999999999999">
      <c r="E25" s="712"/>
      <c r="F25" s="2368" t="s">
        <v>104</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561</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297</v>
      </c>
      <c r="F28" s="2371"/>
      <c r="G28" s="2371"/>
      <c r="H28" s="1646"/>
      <c r="I28" s="1646"/>
      <c r="J28" s="2128"/>
      <c r="AF28" s="1632">
        <v>11</v>
      </c>
    </row>
    <row customHeight="1" ht="24">
      <c r="E29" s="1647" t="s">
        <v>90</v>
      </c>
      <c r="F29" s="1654" t="s">
        <v>299</v>
      </c>
      <c r="G29" s="1654" t="s">
        <v>563</v>
      </c>
      <c r="H29" s="1654" t="s">
        <v>300</v>
      </c>
      <c r="I29" s="1654" t="s">
        <v>300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549</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549</v>
      </c>
      <c r="H32" s="558"/>
      <c r="I32" s="558"/>
      <c r="J32" s="290" t="str">
        <f>FHD_NOTE_P_3</f>
        <v/>
      </c>
      <c r="K32" s="1637" t="str">
        <f>IF((LEN(E32)-LEN(SUBSTITUTE(E32,".","")))/LEN(".")=1,"p","")</f>
        <v>p</v>
      </c>
      <c r="AF32" s="1632">
        <v>11</v>
      </c>
    </row>
    <row customHeight="1" ht="11.25">
      <c r="A33" s="2372" t="s">
        <v>565</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549</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567</v>
      </c>
      <c r="D41" s="1639"/>
      <c r="E41" s="547" t="str">
        <f>FHD_NUM_P_5</f>
        <v/>
      </c>
      <c r="F41" s="1525" t="str">
        <f>FHD_P_5</f>
        <v/>
      </c>
      <c r="G41" s="1879" t="s">
        <v>549</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549</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549</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570</v>
      </c>
      <c r="C47" s="1637"/>
      <c r="D47" s="576"/>
      <c r="E47" s="547" t="str">
        <f>FHD_NUM_P_11</f>
        <v>2.4</v>
      </c>
      <c r="F47" s="1525" t="str">
        <f>FHD_P_11</f>
        <v>Расходы на приобретение холодной воды, используемой в технологическом процессе</v>
      </c>
      <c r="G47" s="1879" t="s">
        <v>549</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571</v>
      </c>
      <c r="C48" s="1637"/>
      <c r="D48" s="1639"/>
      <c r="E48" s="547" t="str">
        <f>FHD_NUM_P_12</f>
        <v>2.5</v>
      </c>
      <c r="F48" s="1525" t="str">
        <f>FHD_P_12</f>
        <v>Расходы на  химические реагенты, используемые в технологическом процессе</v>
      </c>
      <c r="G48" s="1879" t="s">
        <v>549</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573</v>
      </c>
      <c r="C67" s="1637"/>
      <c r="D67" s="1639"/>
      <c r="E67" s="547" t="str">
        <f>FHD_NUM_P_31</f>
        <v/>
      </c>
      <c r="F67" s="1525" t="str">
        <f>FHD_P_31</f>
        <v/>
      </c>
      <c r="G67" s="1879" t="s">
        <v>549</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c r="A72" s="990" t="s">
        <v>575</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19.95" hidden="1">
      <c r="A80" s="990" t="s">
        <v>576</v>
      </c>
      <c r="C80" s="1637"/>
      <c r="D80" s="1639"/>
      <c r="E80" s="547" t="str">
        <f>FHD_NUM_P_42</f>
        <v/>
      </c>
      <c r="F80" s="2074" t="str">
        <f>FHD_P_42</f>
        <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579</v>
      </c>
      <c r="C91" s="736"/>
      <c r="D91" s="734"/>
      <c r="E91" s="547" t="str">
        <f>FHD_NUM_P_53</f>
        <v/>
      </c>
      <c r="F91" s="1881" t="str">
        <f>FHD_P_53</f>
        <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c r="A99" s="2372" t="s">
        <v>582</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553</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583</v>
      </c>
      <c r="G101" s="573"/>
      <c r="H101" s="574"/>
      <c r="I101" s="574"/>
      <c r="J101" s="1005" t="s">
        <v>584</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553</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580</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585</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580</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580</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c r="A113" s="990" t="s">
        <v>588</v>
      </c>
      <c r="D113" s="1639"/>
      <c r="E113" s="547" t="str">
        <f>FHD_NUM_P_73</f>
        <v>14</v>
      </c>
      <c r="F113" s="1881" t="str">
        <f>FHD_P_73</f>
        <v>Среднесписочная численность административно-управленческого персонала</v>
      </c>
      <c r="G113" s="971" t="s">
        <v>587</v>
      </c>
      <c r="H113" s="969"/>
      <c r="I113" s="969"/>
      <c r="J113" s="290" t="str">
        <f>FHD_NOTE_P_73</f>
        <v/>
      </c>
      <c r="K113" s="544"/>
      <c r="AF113" s="1632">
        <v>0</v>
      </c>
    </row>
    <row customHeight="1" ht="33.75" hidden="1">
      <c r="A114" s="990" t="s">
        <v>589</v>
      </c>
      <c r="D114" s="1639"/>
      <c r="E114" s="547" t="str">
        <f>FHD_NUM_P_74</f>
        <v/>
      </c>
      <c r="F114" s="1881" t="str">
        <f>FHD_P_74</f>
        <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594</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557</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583</v>
      </c>
      <c r="G122" s="573"/>
      <c r="H122" s="574"/>
      <c r="I122" s="574"/>
      <c r="J122" s="1005" t="s">
        <v>595</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559</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583</v>
      </c>
      <c r="G125" s="573"/>
      <c r="H125" s="574"/>
      <c r="I125" s="574"/>
      <c r="J125" s="1005" t="s">
        <v>596</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597</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598</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585</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303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585</v>
      </c>
      <c r="D129" s="1639"/>
      <c r="E129" s="547" t="str">
        <f>FHD_NUM_P_83</f>
        <v>19.1</v>
      </c>
      <c r="F129" s="1525" t="str">
        <f>FHD_P_83</f>
        <v>Информация о показателях физического износа объектов теплоснабжения</v>
      </c>
      <c r="G129" s="1879" t="s">
        <v>303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585</v>
      </c>
      <c r="D130" s="1639"/>
      <c r="E130" s="547" t="str">
        <f>FHD_NUM_P_84</f>
        <v>19.2</v>
      </c>
      <c r="F130" s="1525" t="str">
        <f>FHD_P_84</f>
        <v>Информация о показателях энергетической эффективности объектов теплоснабжения</v>
      </c>
      <c r="G130" s="1879" t="s">
        <v>303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20A19-93E1-BB1E-EEAE-0.BF965D93}"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Муниципальное унитарное предприятие "Югорскэнергогаз"</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297</v>
      </c>
      <c r="F9" s="2103"/>
      <c r="G9" s="2103"/>
      <c r="H9" s="2103"/>
      <c r="I9" s="2103"/>
      <c r="J9" s="2103"/>
      <c r="K9" s="2103"/>
      <c r="L9" s="2103"/>
      <c r="M9" s="2103"/>
      <c r="N9" s="2103"/>
      <c r="O9" s="2103"/>
      <c r="P9" s="2103"/>
      <c r="Q9" s="2103"/>
      <c r="R9" s="2104"/>
      <c r="S9" s="2128" t="s">
        <v>298</v>
      </c>
      <c r="T9" s="335"/>
      <c r="CF9" s="506">
        <v>19</v>
      </c>
    </row>
    <row customHeight="1" ht="48.29999999999999">
      <c r="D10" s="552" t="s">
        <v>90</v>
      </c>
      <c r="E10" s="2128" t="s">
        <v>90</v>
      </c>
      <c r="F10" s="2128"/>
      <c r="G10" s="522" t="s">
        <v>299</v>
      </c>
      <c r="H10" s="2128" t="s">
        <v>90</v>
      </c>
      <c r="I10" s="2128"/>
      <c r="J10" s="522" t="s">
        <v>599</v>
      </c>
      <c r="K10" s="522" t="s">
        <v>600</v>
      </c>
      <c r="L10" s="2128" t="s">
        <v>90</v>
      </c>
      <c r="M10" s="2128"/>
      <c r="N10" s="522" t="s">
        <v>601</v>
      </c>
      <c r="O10" s="522" t="s">
        <v>602</v>
      </c>
      <c r="P10" s="522" t="s">
        <v>603</v>
      </c>
      <c r="Q10" s="522" t="s">
        <v>604</v>
      </c>
      <c r="R10" s="522" t="s">
        <v>605</v>
      </c>
      <c r="S10" s="2128"/>
      <c r="T10" s="335"/>
      <c r="CF10" s="506">
        <v>46</v>
      </c>
    </row>
    <row s="1643" customFormat="1" customHeight="1" ht="15" hidden="1">
      <c r="A11" s="1053"/>
      <c r="D11" s="1026" t="s">
        <v>108</v>
      </c>
      <c r="E11" s="1026"/>
      <c r="F11" s="1026" t="s">
        <v>109</v>
      </c>
      <c r="G11" s="1026" t="s">
        <v>92</v>
      </c>
      <c r="H11" s="1026"/>
      <c r="I11" s="1026" t="s">
        <v>93</v>
      </c>
      <c r="J11" s="1026" t="s">
        <v>110</v>
      </c>
      <c r="K11" s="1026" t="s">
        <v>94</v>
      </c>
      <c r="L11" s="1026"/>
      <c r="M11" s="1026" t="s">
        <v>95</v>
      </c>
      <c r="N11" s="1026" t="s">
        <v>111</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9DE82-9B15-9BD5-1FEA-0.AF417E6}"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616</v>
      </c>
      <c r="J6" s="2308"/>
      <c r="K6" s="2308"/>
      <c r="L6" s="2308"/>
      <c r="M6" s="2308"/>
      <c r="O6" s="557"/>
      <c r="AK6" s="1632">
        <v>55</v>
      </c>
    </row>
    <row customHeight="1" ht="25.2">
      <c r="I7" s="2250" t="str">
        <f>IF(org=0,"Не определено",org)</f>
        <v>Муниципальное унитарное предприятие "Югорскэнергогаз"</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116</v>
      </c>
      <c r="AK9" s="1637">
        <v>1</v>
      </c>
    </row>
    <row customHeight="1" ht="11.549999999999999">
      <c r="E10" s="2051" t="s">
        <v>617</v>
      </c>
      <c r="I10" s="712"/>
      <c r="J10" s="2368" t="s">
        <v>104</v>
      </c>
      <c r="K10" s="2369"/>
      <c r="L10" s="2030" t="str">
        <f>IF(L9="","",INDEX(DIFFERENTIATION_UNMERGE_VD,MATCH(L9,DIFFERENTIATION_ID_DIFF,0)))</f>
        <v/>
      </c>
      <c r="M10" s="2030">
        <f>IF(M9="","",INDEX(DIFFERENTIATION_UNMERGE_VD,MATCH(M9,DIFFERENTIATION_ID_DIFF,0)))</f>
        <v>0</v>
      </c>
      <c r="O10" s="2128" t="s">
        <v>298</v>
      </c>
      <c r="AK10" s="1632">
        <v>11</v>
      </c>
    </row>
    <row customHeight="1" ht="11.549999999999999">
      <c r="E11" s="2051" t="s">
        <v>618</v>
      </c>
      <c r="I11" s="712"/>
      <c r="J11" s="2368" t="s">
        <v>561</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620</v>
      </c>
      <c r="F13" s="2051" t="s">
        <v>621</v>
      </c>
      <c r="I13" s="2370" t="s">
        <v>297</v>
      </c>
      <c r="J13" s="2371"/>
      <c r="K13" s="2371"/>
      <c r="L13" s="2028"/>
      <c r="M13" s="2068"/>
      <c r="O13" s="2128"/>
      <c r="AK13" s="1632">
        <v>11</v>
      </c>
    </row>
    <row customHeight="1" ht="24">
      <c r="I14" s="2021" t="s">
        <v>90</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5.69999999999999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19.9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7.7">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5.69999999999999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29999999999999">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19.9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19.9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5.69999999999999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5.69999999999999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29999999999999">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29999999999999">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DEEF83-C6FA-17AC-CD54-0.4EAF939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Муниципальное унитарное предприятие "Югорскэнергогаз"</v>
      </c>
      <c r="J6" s="2250"/>
      <c r="K6" s="2250"/>
      <c r="L6" s="2250"/>
      <c r="M6" s="267"/>
      <c r="W6" s="1632">
        <v>17</v>
      </c>
    </row>
    <row customHeight="1" ht="14.699999999999998">
      <c r="H7" s="377"/>
      <c r="I7" s="458"/>
      <c r="J7" s="464"/>
      <c r="K7" s="464"/>
      <c r="L7" s="753"/>
      <c r="M7" s="194"/>
      <c r="W7" s="1632">
        <v>14</v>
      </c>
    </row>
    <row customHeight="1" ht="14.699999999999998">
      <c r="H8" s="377"/>
      <c r="I8" s="2387" t="s">
        <v>297</v>
      </c>
      <c r="J8" s="2388"/>
      <c r="K8" s="2388"/>
      <c r="L8" s="2389"/>
      <c r="M8" s="2390" t="s">
        <v>298</v>
      </c>
      <c r="W8" s="1632">
        <v>14</v>
      </c>
    </row>
    <row customHeight="1" ht="35.699999999999996">
      <c r="E9" s="2052" t="s">
        <v>615</v>
      </c>
      <c r="F9" s="2052" t="s">
        <v>621</v>
      </c>
      <c r="H9" s="377"/>
      <c r="I9" s="2026" t="s">
        <v>90</v>
      </c>
      <c r="J9" s="2027" t="s">
        <v>299</v>
      </c>
      <c r="K9" s="2065" t="s">
        <v>563</v>
      </c>
      <c r="L9" s="2066" t="s">
        <v>300</v>
      </c>
      <c r="M9" s="2390"/>
      <c r="W9" s="1632">
        <v>34</v>
      </c>
    </row>
    <row customHeight="1" ht="35.699999999999996">
      <c r="B10" s="2054" t="s">
        <v>688</v>
      </c>
      <c r="C10" s="2054" t="s">
        <v>689</v>
      </c>
      <c r="D10" s="2053" t="s">
        <v>624</v>
      </c>
      <c r="E10" s="2057" t="s">
        <v>625</v>
      </c>
      <c r="F10" s="2057" t="s">
        <v>625</v>
      </c>
      <c r="H10" s="377"/>
      <c r="I10" s="2025" t="s">
        <v>108</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109</v>
      </c>
      <c r="J11" s="1887" t="s">
        <v>694</v>
      </c>
      <c r="K11" s="2019" t="s">
        <v>303</v>
      </c>
      <c r="L11" s="819"/>
      <c r="M11" s="298" t="s">
        <v>691</v>
      </c>
      <c r="W11" s="1632">
        <v>48</v>
      </c>
    </row>
    <row customHeight="1" ht="48.29999999999999">
      <c r="B12" s="2054" t="s">
        <v>695</v>
      </c>
      <c r="C12" s="2054" t="s">
        <v>696</v>
      </c>
      <c r="D12" s="2053" t="s">
        <v>624</v>
      </c>
      <c r="E12" s="2057" t="s">
        <v>625</v>
      </c>
      <c r="F12" s="2057" t="s">
        <v>625</v>
      </c>
      <c r="H12" s="1689"/>
      <c r="I12" s="2025" t="s">
        <v>92</v>
      </c>
      <c r="J12" s="2032" t="s">
        <v>697</v>
      </c>
      <c r="K12" s="2019" t="s">
        <v>303</v>
      </c>
      <c r="L12" s="819"/>
      <c r="M12" s="298" t="s">
        <v>698</v>
      </c>
      <c r="N12" s="1625"/>
      <c r="P12" s="1632"/>
      <c r="W12" s="1632">
        <v>46</v>
      </c>
    </row>
    <row customHeight="1" ht="14.699999999999998">
      <c r="E13" s="344"/>
      <c r="H13" s="377"/>
      <c r="I13" s="348"/>
      <c r="J13" s="652" t="s">
        <v>699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1DE22-8AA2-37AD-24DB-0.34183EE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701</v>
      </c>
      <c r="F6" s="2308"/>
      <c r="G6" s="2308"/>
      <c r="H6" s="2308"/>
      <c r="I6" s="2308"/>
      <c r="J6" s="557"/>
      <c r="AF6" s="1632">
        <v>30</v>
      </c>
    </row>
    <row customHeight="1" ht="11.549999999999999">
      <c r="E7" s="2250" t="str">
        <f>IF(org=0,"Не определено",org)</f>
        <v>Муниципальное унитарное предприятие "Югорскэнергогаз"</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116</v>
      </c>
      <c r="AF9" s="1637">
        <v>4</v>
      </c>
    </row>
    <row customHeight="1" ht="11.549999999999999">
      <c r="E10" s="712"/>
      <c r="F10" s="2368" t="s">
        <v>104</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561</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297</v>
      </c>
      <c r="F13" s="2371"/>
      <c r="G13" s="2371"/>
      <c r="H13" s="1552"/>
      <c r="I13" s="1552"/>
      <c r="J13" s="2128"/>
      <c r="AF13" s="1632">
        <v>11</v>
      </c>
    </row>
    <row customHeight="1" ht="24">
      <c r="E14" s="1640" t="s">
        <v>90</v>
      </c>
      <c r="F14" s="1635" t="s">
        <v>299</v>
      </c>
      <c r="G14" s="1635" t="s">
        <v>563</v>
      </c>
      <c r="H14" s="1635" t="s">
        <v>300</v>
      </c>
      <c r="I14" s="1635" t="s">
        <v>300</v>
      </c>
      <c r="J14" s="2128"/>
      <c r="AF14" s="1632">
        <v>23</v>
      </c>
    </row>
    <row customHeight="1" ht="19.95">
      <c r="D15" s="1639"/>
      <c r="E15" s="1631" t="s">
        <v>108</v>
      </c>
      <c r="F15" s="708" t="s">
        <v>702</v>
      </c>
      <c r="G15" s="1647" t="s">
        <v>549</v>
      </c>
      <c r="H15" s="558"/>
      <c r="I15" s="558"/>
      <c r="J15" s="290" t="s">
        <v>703</v>
      </c>
      <c r="K15" s="544" t="s">
        <v>627</v>
      </c>
      <c r="AF15" s="1632">
        <v>19</v>
      </c>
    </row>
    <row customHeight="1" ht="35.699999999999996">
      <c r="D16" s="1639"/>
      <c r="E16" s="1631" t="s">
        <v>109</v>
      </c>
      <c r="F16" s="708" t="s">
        <v>704</v>
      </c>
      <c r="G16" s="1647" t="s">
        <v>549</v>
      </c>
      <c r="H16" s="559">
        <f>SUM(H17,H20:H32)</f>
        <v>0</v>
      </c>
      <c r="I16" s="559">
        <f>SUM(I17,I20,I23,I26,I29:I32)</f>
        <v>0</v>
      </c>
      <c r="J16" s="290" t="s">
        <v>705</v>
      </c>
      <c r="K16" s="544" t="s">
        <v>627</v>
      </c>
      <c r="AF16" s="1632">
        <v>34</v>
      </c>
    </row>
    <row customHeight="1" ht="19.9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5.699999999999996">
      <c r="D19" s="1639"/>
      <c r="E19" s="1665" t="s">
        <v>712</v>
      </c>
      <c r="F19" s="1651" t="s">
        <v>713</v>
      </c>
      <c r="G19" s="1644" t="s">
        <v>549</v>
      </c>
      <c r="H19" s="558"/>
      <c r="I19" s="558"/>
      <c r="J19" s="290"/>
      <c r="K19" s="544"/>
      <c r="AF19" s="1632">
        <v>34</v>
      </c>
    </row>
    <row customHeight="1" ht="19.95">
      <c r="D20" s="1639"/>
      <c r="E20" s="1665" t="s">
        <v>304</v>
      </c>
      <c r="F20" s="955" t="s">
        <v>714</v>
      </c>
      <c r="G20" s="1644" t="s">
        <v>549</v>
      </c>
      <c r="H20" s="558"/>
      <c r="I20" s="558"/>
      <c r="J20" s="290" t="s">
        <v>715</v>
      </c>
      <c r="K20" s="544"/>
      <c r="AF20" s="1632">
        <v>19</v>
      </c>
    </row>
    <row customHeight="1" ht="19.95">
      <c r="D21" s="1639"/>
      <c r="E21" s="1665" t="s">
        <v>716</v>
      </c>
      <c r="F21" s="1651" t="s">
        <v>717</v>
      </c>
      <c r="G21" s="1644" t="s">
        <v>549</v>
      </c>
      <c r="H21" s="558"/>
      <c r="I21" s="558"/>
      <c r="J21" s="290"/>
      <c r="K21" s="544"/>
      <c r="AF21" s="1632">
        <v>19</v>
      </c>
    </row>
    <row customHeight="1" ht="19.9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19.95">
      <c r="D24" s="1639"/>
      <c r="E24" s="1665" t="s">
        <v>722</v>
      </c>
      <c r="F24" s="1651" t="s">
        <v>723</v>
      </c>
      <c r="G24" s="1644" t="s">
        <v>549</v>
      </c>
      <c r="H24" s="558"/>
      <c r="I24" s="558"/>
      <c r="J24" s="290"/>
      <c r="K24" s="544"/>
      <c r="AF24" s="1632">
        <v>19</v>
      </c>
    </row>
    <row customHeight="1" ht="35.69999999999999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19.95">
      <c r="D27" s="1639"/>
      <c r="E27" s="1676" t="s">
        <v>729</v>
      </c>
      <c r="F27" s="1651" t="s">
        <v>730</v>
      </c>
      <c r="G27" s="1655" t="s">
        <v>549</v>
      </c>
      <c r="H27" s="1677"/>
      <c r="I27" s="1677"/>
      <c r="J27" s="290"/>
      <c r="K27" s="544"/>
      <c r="AF27" s="1632">
        <v>19</v>
      </c>
    </row>
    <row customHeight="1" ht="19.95">
      <c r="D28" s="1639"/>
      <c r="E28" s="1676" t="s">
        <v>731</v>
      </c>
      <c r="F28" s="1651" t="s">
        <v>732</v>
      </c>
      <c r="G28" s="1655" t="s">
        <v>549</v>
      </c>
      <c r="H28" s="1677"/>
      <c r="I28" s="1677"/>
      <c r="J28" s="290"/>
      <c r="K28" s="544"/>
      <c r="AF28" s="1632">
        <v>19</v>
      </c>
    </row>
    <row customHeight="1" ht="19.95">
      <c r="D29" s="1639"/>
      <c r="E29" s="1676" t="s">
        <v>733</v>
      </c>
      <c r="F29" s="955" t="s">
        <v>734</v>
      </c>
      <c r="G29" s="1655" t="s">
        <v>549</v>
      </c>
      <c r="H29" s="1677"/>
      <c r="I29" s="1677"/>
      <c r="J29" s="290"/>
      <c r="K29" s="544"/>
      <c r="AF29" s="1632">
        <v>19</v>
      </c>
    </row>
    <row customHeight="1" ht="19.95">
      <c r="D30" s="1639"/>
      <c r="E30" s="1676" t="s">
        <v>735</v>
      </c>
      <c r="F30" s="955" t="s">
        <v>736</v>
      </c>
      <c r="G30" s="1655" t="s">
        <v>549</v>
      </c>
      <c r="H30" s="1677"/>
      <c r="I30" s="1677"/>
      <c r="J30" s="290"/>
      <c r="K30" s="544"/>
      <c r="AF30" s="1632">
        <v>19</v>
      </c>
    </row>
    <row customHeight="1" ht="19.95">
      <c r="D31" s="1639"/>
      <c r="E31" s="1676" t="s">
        <v>737</v>
      </c>
      <c r="F31" s="955" t="s">
        <v>738</v>
      </c>
      <c r="G31" s="1655" t="s">
        <v>549</v>
      </c>
      <c r="H31" s="1677"/>
      <c r="I31" s="1677"/>
      <c r="J31" s="290"/>
      <c r="K31" s="544"/>
      <c r="AF31" s="1632">
        <v>19</v>
      </c>
    </row>
    <row s="1367" customFormat="1" customHeight="1" ht="35.69999999999999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92</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5.69999999999999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5.699999999999996">
      <c r="A43" s="988"/>
      <c r="C43" s="1637" t="s">
        <v>585</v>
      </c>
      <c r="D43" s="1639"/>
      <c r="E43" s="1665" t="s">
        <v>110</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19.95">
      <c r="A46" s="988"/>
      <c r="C46" s="1637"/>
      <c r="D46" s="1639"/>
      <c r="E46" s="1665" t="s">
        <v>111</v>
      </c>
      <c r="F46" s="708" t="s">
        <v>771</v>
      </c>
      <c r="G46" s="1644" t="s">
        <v>587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C662BA-EF3C-F601-75F5-0.C061164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772</v>
      </c>
      <c r="F6" s="2249"/>
      <c r="G6" s="2249"/>
      <c r="H6" s="2249"/>
      <c r="I6" s="2249"/>
      <c r="J6" s="557"/>
      <c r="AF6" s="1632">
        <v>32</v>
      </c>
    </row>
    <row customHeight="1" ht="25.2">
      <c r="E7" s="2250" t="str">
        <f>IF(org=0,"Не определено",org)</f>
        <v>Муниципальное унитарное предприятие "Югорскэнергогаз"</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116</v>
      </c>
      <c r="AF9" s="1637">
        <v>1</v>
      </c>
    </row>
    <row customHeight="1" ht="11.549999999999999">
      <c r="E10" s="712"/>
      <c r="F10" s="2368" t="s">
        <v>104</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561</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297</v>
      </c>
      <c r="F13" s="2371"/>
      <c r="G13" s="2371"/>
      <c r="H13" s="1657"/>
      <c r="I13" s="1657"/>
      <c r="J13" s="2128"/>
      <c r="AF13" s="1632">
        <v>11</v>
      </c>
    </row>
    <row customHeight="1" ht="24">
      <c r="E14" s="1658" t="s">
        <v>90</v>
      </c>
      <c r="F14" s="1661" t="s">
        <v>299</v>
      </c>
      <c r="G14" s="1661" t="s">
        <v>563</v>
      </c>
      <c r="H14" s="1661" t="s">
        <v>300</v>
      </c>
      <c r="I14" s="1661" t="s">
        <v>300</v>
      </c>
      <c r="J14" s="2128"/>
      <c r="AF14" s="1632">
        <v>23</v>
      </c>
    </row>
    <row customHeight="1" ht="19.95">
      <c r="D15" s="1639"/>
      <c r="E15" s="1631" t="s">
        <v>108</v>
      </c>
      <c r="F15" s="708" t="s">
        <v>773</v>
      </c>
      <c r="G15" s="1658" t="s">
        <v>549</v>
      </c>
      <c r="H15" s="558"/>
      <c r="I15" s="558"/>
      <c r="J15" s="290" t="s">
        <v>774</v>
      </c>
      <c r="K15" s="544" t="s">
        <v>627</v>
      </c>
      <c r="AF15" s="1632">
        <v>19</v>
      </c>
    </row>
    <row customHeight="1" ht="24">
      <c r="D16" s="1639"/>
      <c r="E16" s="1631" t="s">
        <v>109</v>
      </c>
      <c r="F16" s="1666" t="s">
        <v>775</v>
      </c>
      <c r="G16" s="1658" t="s">
        <v>549</v>
      </c>
      <c r="H16" s="559">
        <f>SUM(H17,H20:H27)</f>
        <v>0</v>
      </c>
      <c r="I16" s="559">
        <f>SUM(I17,I20:I27)</f>
        <v>0</v>
      </c>
      <c r="J16" s="290" t="s">
        <v>776</v>
      </c>
      <c r="K16" s="544" t="s">
        <v>627</v>
      </c>
      <c r="AF16" s="1632">
        <v>23</v>
      </c>
    </row>
    <row customHeight="1" ht="35.699999999999996">
      <c r="D17" s="1639"/>
      <c r="E17" s="1665" t="s">
        <v>706</v>
      </c>
      <c r="F17" s="1668" t="s">
        <v>777</v>
      </c>
      <c r="G17" s="1655" t="s">
        <v>549</v>
      </c>
      <c r="H17" s="558"/>
      <c r="I17" s="558"/>
      <c r="J17" s="290" t="s">
        <v>778</v>
      </c>
      <c r="K17" s="544"/>
      <c r="AF17" s="1632">
        <v>34</v>
      </c>
    </row>
    <row customHeight="1" ht="19.9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5.699999999999996">
      <c r="D20" s="1639"/>
      <c r="E20" s="1665" t="s">
        <v>304</v>
      </c>
      <c r="F20" s="1668" t="s">
        <v>781</v>
      </c>
      <c r="G20" s="1655" t="s">
        <v>549</v>
      </c>
      <c r="H20" s="558"/>
      <c r="I20" s="558"/>
      <c r="J20" s="290"/>
      <c r="K20" s="544"/>
      <c r="AF20" s="1632">
        <v>34</v>
      </c>
    </row>
    <row customHeight="1" ht="48.29999999999999">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5.699999999999996">
      <c r="D23" s="1639"/>
      <c r="E23" s="1665" t="s">
        <v>733</v>
      </c>
      <c r="F23" s="1668" t="s">
        <v>784</v>
      </c>
      <c r="G23" s="1655" t="s">
        <v>549</v>
      </c>
      <c r="H23" s="558"/>
      <c r="I23" s="558"/>
      <c r="J23" s="290"/>
      <c r="K23" s="544"/>
      <c r="AF23" s="1632">
        <v>34</v>
      </c>
    </row>
    <row customHeight="1" ht="35.69999999999999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5.69999999999999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5.699999999999996">
      <c r="A35" s="988"/>
      <c r="C35" s="1637" t="s">
        <v>585</v>
      </c>
      <c r="D35" s="1639"/>
      <c r="E35" s="1665" t="s">
        <v>110</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800</v>
      </c>
      <c r="G37" s="1655" t="s">
        <v>769</v>
      </c>
      <c r="H37" s="546"/>
      <c r="I37" s="546"/>
      <c r="J37" s="290" t="s">
        <v>770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6858A-C699-B74E-FC4B-0.E8DA9C0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Муниципальное унитарное предприятие "Югорскэнергогаз"</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116</v>
      </c>
      <c r="J6" s="1023"/>
      <c r="X6" s="506">
        <v>1</v>
      </c>
    </row>
    <row customHeight="1" ht="11.549999999999999">
      <c r="D7" s="712"/>
      <c r="E7" s="2368" t="s">
        <v>104</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561</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297</v>
      </c>
      <c r="E10" s="2103"/>
      <c r="F10" s="2103"/>
      <c r="G10" s="2103"/>
      <c r="H10" s="2103"/>
      <c r="I10" s="2103"/>
      <c r="J10" s="2104"/>
      <c r="K10" s="2200"/>
      <c r="L10" s="510"/>
      <c r="X10" s="759">
        <v>11</v>
      </c>
    </row>
    <row s="1636" customFormat="1" customHeight="1" ht="24">
      <c r="A11" s="2386"/>
      <c r="B11" s="2386"/>
      <c r="C11" s="658"/>
      <c r="D11" s="704" t="s">
        <v>90</v>
      </c>
      <c r="E11" s="706" t="s">
        <v>804</v>
      </c>
      <c r="F11" s="706" t="s">
        <v>563</v>
      </c>
      <c r="G11" s="466" t="s">
        <v>300</v>
      </c>
      <c r="H11" s="466" t="s">
        <v>387</v>
      </c>
      <c r="I11" s="808" t="s">
        <v>300</v>
      </c>
      <c r="J11" s="809" t="s">
        <v>387</v>
      </c>
      <c r="K11" s="2233"/>
      <c r="L11" s="659"/>
      <c r="X11" s="510">
        <v>23</v>
      </c>
    </row>
    <row s="1643" customFormat="1" customHeight="1" ht="10.5">
      <c r="A12" s="953"/>
      <c r="D12" s="1026" t="s">
        <v>108</v>
      </c>
      <c r="E12" s="1026" t="s">
        <v>109</v>
      </c>
      <c r="F12" s="1026" t="s">
        <v>92</v>
      </c>
      <c r="G12" s="1027" t="str">
        <f>G1&amp;".1"</f>
        <v>4.1</v>
      </c>
      <c r="H12" s="1027" t="str">
        <f>G1&amp;".2"</f>
        <v>4.2</v>
      </c>
      <c r="I12" s="1027" t="str">
        <f>I1&amp;".1"</f>
        <v>4.1</v>
      </c>
      <c r="J12" s="1027" t="str">
        <f>I1&amp;".2"</f>
        <v>4.2</v>
      </c>
      <c r="K12" s="1027"/>
      <c r="X12" s="512">
        <v>10</v>
      </c>
    </row>
    <row customHeight="1" ht="22.5">
      <c r="A13" s="2393" t="s">
        <v>805</v>
      </c>
      <c r="D13" s="954" t="s">
        <v>108</v>
      </c>
      <c r="E13" s="280" t="s">
        <v>806</v>
      </c>
      <c r="F13" s="661" t="s">
        <v>807</v>
      </c>
      <c r="G13" s="558"/>
      <c r="H13" s="662"/>
      <c r="I13" s="558"/>
      <c r="J13" s="662"/>
      <c r="K13" s="290" t="s">
        <v>808</v>
      </c>
      <c r="L13" s="721"/>
      <c r="X13" s="506">
        <v>0</v>
      </c>
    </row>
    <row customHeight="1" ht="22.5">
      <c r="A14" s="2393"/>
      <c r="D14" s="540" t="s">
        <v>109</v>
      </c>
      <c r="E14" s="280" t="s">
        <v>809</v>
      </c>
      <c r="F14" s="661" t="s">
        <v>810</v>
      </c>
      <c r="G14" s="558"/>
      <c r="H14" s="663"/>
      <c r="I14" s="558"/>
      <c r="J14" s="663"/>
      <c r="K14" s="290" t="s">
        <v>811</v>
      </c>
      <c r="L14" s="721"/>
      <c r="X14" s="506">
        <v>0</v>
      </c>
    </row>
    <row s="1636" customFormat="1" customHeight="1" ht="78.75">
      <c r="A15" s="2393"/>
      <c r="B15" s="512"/>
      <c r="D15" s="954" t="s">
        <v>92</v>
      </c>
      <c r="E15" s="708" t="s">
        <v>812</v>
      </c>
      <c r="F15" s="951" t="s">
        <v>303</v>
      </c>
      <c r="G15" s="951" t="s">
        <v>303</v>
      </c>
      <c r="H15" s="107"/>
      <c r="I15" s="951" t="s">
        <v>303</v>
      </c>
      <c r="J15" s="107"/>
      <c r="K15" s="290" t="s">
        <v>813</v>
      </c>
      <c r="L15" s="721"/>
      <c r="X15" s="759">
        <v>0</v>
      </c>
    </row>
    <row s="1636" customFormat="1" customHeight="1" ht="22.5">
      <c r="A16" s="2393"/>
      <c r="B16" s="512"/>
      <c r="D16" s="954" t="s">
        <v>321</v>
      </c>
      <c r="E16" s="955" t="s">
        <v>814</v>
      </c>
      <c r="F16" s="951" t="s">
        <v>815</v>
      </c>
      <c r="G16" s="818"/>
      <c r="H16" s="107"/>
      <c r="I16" s="818"/>
      <c r="J16" s="107"/>
      <c r="K16" s="290"/>
      <c r="L16" s="721"/>
      <c r="X16" s="759">
        <v>0</v>
      </c>
    </row>
    <row s="1636" customFormat="1" customHeight="1" ht="22.5">
      <c r="A17" s="2393"/>
      <c r="B17" s="512"/>
      <c r="D17" s="954" t="s">
        <v>329</v>
      </c>
      <c r="E17" s="955" t="s">
        <v>816</v>
      </c>
      <c r="F17" s="951" t="s">
        <v>817</v>
      </c>
      <c r="G17" s="818"/>
      <c r="H17" s="107"/>
      <c r="I17" s="818"/>
      <c r="J17" s="107"/>
      <c r="K17" s="290"/>
      <c r="L17" s="721"/>
      <c r="X17" s="759">
        <v>0</v>
      </c>
    </row>
    <row s="1636" customFormat="1" customHeight="1" ht="33.75">
      <c r="A18" s="2393"/>
      <c r="B18" s="512"/>
      <c r="D18" s="954" t="s">
        <v>331</v>
      </c>
      <c r="E18" s="955" t="s">
        <v>818</v>
      </c>
      <c r="F18" s="951" t="s">
        <v>568</v>
      </c>
      <c r="G18" s="681"/>
      <c r="H18" s="107"/>
      <c r="I18" s="681"/>
      <c r="J18" s="107"/>
      <c r="K18" s="290"/>
      <c r="L18" s="721"/>
      <c r="X18" s="759">
        <v>0</v>
      </c>
    </row>
    <row customHeight="1" ht="101.25">
      <c r="A19" s="2393"/>
      <c r="D19" s="954" t="s">
        <v>93</v>
      </c>
      <c r="E19" s="280" t="s">
        <v>819</v>
      </c>
      <c r="F19" s="661" t="s">
        <v>543</v>
      </c>
      <c r="G19" s="664"/>
      <c r="H19" s="663"/>
      <c r="I19" s="956"/>
      <c r="J19" s="663"/>
      <c r="K19" s="290" t="s">
        <v>820</v>
      </c>
      <c r="L19" s="721"/>
      <c r="X19" s="506">
        <v>0</v>
      </c>
    </row>
    <row s="1636" customFormat="1" customHeight="1" ht="18.75">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c r="A21" s="2393"/>
      <c r="C21" s="957"/>
      <c r="D21" s="954" t="s">
        <v>754</v>
      </c>
      <c r="E21" s="577" t="s">
        <v>822</v>
      </c>
      <c r="F21" s="951" t="s">
        <v>823</v>
      </c>
      <c r="G21" s="681"/>
      <c r="H21" s="107"/>
      <c r="I21" s="681"/>
      <c r="J21" s="107"/>
      <c r="K21" s="949"/>
      <c r="L21" s="721"/>
      <c r="W21" s="676"/>
      <c r="X21" s="759">
        <v>0</v>
      </c>
    </row>
    <row s="1636" customFormat="1" customHeight="1" ht="33.75">
      <c r="A22" s="2393"/>
      <c r="C22" s="957"/>
      <c r="D22" s="954" t="s">
        <v>757</v>
      </c>
      <c r="E22" s="577" t="s">
        <v>824</v>
      </c>
      <c r="F22" s="951" t="s">
        <v>825</v>
      </c>
      <c r="G22" s="681"/>
      <c r="H22" s="107"/>
      <c r="I22" s="681"/>
      <c r="J22" s="107"/>
      <c r="K22" s="949"/>
      <c r="L22" s="721"/>
      <c r="W22" s="676"/>
      <c r="X22" s="759">
        <v>0</v>
      </c>
    </row>
    <row s="1636" customFormat="1" customHeight="1" ht="22.5">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c r="A24" s="2393"/>
      <c r="C24" s="957"/>
      <c r="D24" s="954" t="s">
        <v>827</v>
      </c>
      <c r="E24" s="577" t="s">
        <v>828</v>
      </c>
      <c r="F24" s="951" t="s">
        <v>829</v>
      </c>
      <c r="G24" s="681"/>
      <c r="H24" s="687"/>
      <c r="I24" s="681"/>
      <c r="J24" s="687"/>
      <c r="K24" s="949"/>
      <c r="L24" s="721"/>
      <c r="W24" s="676"/>
      <c r="X24" s="759">
        <v>0</v>
      </c>
    </row>
    <row s="1636" customFormat="1" customHeight="1" ht="22.5">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c r="A26" s="2393"/>
      <c r="C26" s="957"/>
      <c r="D26" s="954" t="s">
        <v>832</v>
      </c>
      <c r="E26" s="554" t="s">
        <v>833</v>
      </c>
      <c r="F26" s="951" t="s">
        <v>834</v>
      </c>
      <c r="G26" s="681"/>
      <c r="H26" s="687"/>
      <c r="I26" s="681"/>
      <c r="J26" s="687"/>
      <c r="K26" s="949"/>
      <c r="L26" s="721"/>
      <c r="W26" s="676"/>
      <c r="X26" s="759">
        <v>0</v>
      </c>
    </row>
    <row s="1636" customFormat="1" customHeight="1" ht="18.75">
      <c r="A27" s="2393"/>
      <c r="C27" s="957"/>
      <c r="D27" s="954" t="s">
        <v>835</v>
      </c>
      <c r="E27" s="554" t="s">
        <v>836</v>
      </c>
      <c r="F27" s="951" t="s">
        <v>837</v>
      </c>
      <c r="G27" s="681"/>
      <c r="H27" s="687"/>
      <c r="I27" s="681"/>
      <c r="J27" s="687"/>
      <c r="K27" s="949"/>
      <c r="L27" s="721"/>
      <c r="W27" s="676"/>
      <c r="X27" s="759">
        <v>0</v>
      </c>
    </row>
    <row s="1636" customFormat="1" customHeight="1" ht="18.75">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c r="A29" s="2393"/>
      <c r="C29" s="957"/>
      <c r="D29" s="954" t="s">
        <v>840</v>
      </c>
      <c r="E29" s="554" t="s">
        <v>833</v>
      </c>
      <c r="F29" s="951" t="s">
        <v>841</v>
      </c>
      <c r="G29" s="681"/>
      <c r="H29" s="687"/>
      <c r="I29" s="681"/>
      <c r="J29" s="687"/>
      <c r="K29" s="949"/>
      <c r="L29" s="721"/>
      <c r="W29" s="676"/>
      <c r="X29" s="759">
        <v>0</v>
      </c>
    </row>
    <row s="1636" customFormat="1" customHeight="1" ht="18.75">
      <c r="A30" s="2393"/>
      <c r="C30" s="957"/>
      <c r="D30" s="954" t="s">
        <v>842</v>
      </c>
      <c r="E30" s="554" t="s">
        <v>843</v>
      </c>
      <c r="F30" s="951" t="s">
        <v>844</v>
      </c>
      <c r="G30" s="681"/>
      <c r="H30" s="687"/>
      <c r="I30" s="681"/>
      <c r="J30" s="687"/>
      <c r="K30" s="949"/>
      <c r="L30" s="721"/>
      <c r="W30" s="676"/>
      <c r="X30" s="759">
        <v>0</v>
      </c>
    </row>
    <row customHeight="1" ht="126.75">
      <c r="A31" s="2393"/>
      <c r="D31" s="954" t="s">
        <v>110</v>
      </c>
      <c r="E31" s="280" t="s">
        <v>845</v>
      </c>
      <c r="F31" s="661" t="s">
        <v>555</v>
      </c>
      <c r="G31" s="558"/>
      <c r="H31" s="663"/>
      <c r="I31" s="558"/>
      <c r="J31" s="663"/>
      <c r="K31" s="290" t="s">
        <v>846</v>
      </c>
      <c r="L31" s="721"/>
      <c r="X31" s="506">
        <v>0</v>
      </c>
    </row>
    <row customHeight="1" ht="56.25">
      <c r="A32" s="2393"/>
      <c r="D32" s="954" t="s">
        <v>94</v>
      </c>
      <c r="E32" s="280" t="s">
        <v>847</v>
      </c>
      <c r="F32" s="540" t="s">
        <v>817</v>
      </c>
      <c r="G32" s="558"/>
      <c r="H32" s="663"/>
      <c r="I32" s="558"/>
      <c r="J32" s="663"/>
      <c r="K32" s="290" t="s">
        <v>848</v>
      </c>
      <c r="L32" s="721"/>
      <c r="X32" s="506">
        <v>0</v>
      </c>
    </row>
    <row customHeight="1" ht="11.25">
      <c r="A33" s="2393"/>
      <c r="E33" s="665"/>
      <c r="F33" s="182"/>
      <c r="G33" s="182"/>
      <c r="H33" s="182"/>
      <c r="I33" s="182"/>
      <c r="J33" s="182"/>
      <c r="K33" s="182"/>
      <c r="X33" s="506">
        <v>0</v>
      </c>
    </row>
    <row customHeight="1" ht="12.75">
      <c r="A34" s="2393"/>
      <c r="D34" s="66">
        <v>1</v>
      </c>
      <c r="E34" s="336" t="s">
        <v>849</v>
      </c>
      <c r="X34" s="506">
        <v>0</v>
      </c>
    </row>
    <row customHeight="1" ht="11.25">
      <c r="A35" s="2393"/>
      <c r="D35" s="370"/>
      <c r="E35" s="336" t="s">
        <v>850</v>
      </c>
      <c r="X35" s="506">
        <v>0</v>
      </c>
    </row>
    <row s="1636" customFormat="1" customHeight="1" ht="11.549999999999999">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109</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92</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93</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110</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94</v>
      </c>
      <c r="E60" s="667" t="s">
        <v>885</v>
      </c>
      <c r="F60" s="722" t="s">
        <v>555</v>
      </c>
      <c r="G60" s="743"/>
      <c r="H60" s="1024"/>
      <c r="I60" s="743"/>
      <c r="J60" s="1024"/>
      <c r="K60" s="303" t="s">
        <v>886</v>
      </c>
      <c r="X60" s="759">
        <v>0</v>
      </c>
    </row>
    <row s="1636" customFormat="1" customHeight="1" ht="33.75" hidden="1">
      <c r="A61" s="2393"/>
      <c r="B61" s="512"/>
      <c r="D61" s="666" t="s">
        <v>95</v>
      </c>
      <c r="E61" s="667" t="s">
        <v>887</v>
      </c>
      <c r="F61" s="727" t="s">
        <v>817</v>
      </c>
      <c r="G61" s="669"/>
      <c r="H61" s="1024"/>
      <c r="I61" s="669"/>
      <c r="J61" s="1024"/>
      <c r="K61" s="290"/>
      <c r="X61" s="759">
        <v>0</v>
      </c>
    </row>
    <row s="1636" customFormat="1" customHeight="1" ht="22.5" hidden="1">
      <c r="A62" s="2393"/>
      <c r="B62" s="512" t="s">
        <v>585</v>
      </c>
      <c r="D62" s="666" t="s">
        <v>111</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549999999999999">
      <c r="A64" s="1034"/>
      <c r="B64" s="519"/>
      <c r="D64" s="1035"/>
      <c r="E64" s="1036"/>
      <c r="X64" s="510">
        <v>11</v>
      </c>
    </row>
    <row s="1636" customFormat="1" customHeight="1" ht="22.5" hidden="1">
      <c r="A65" s="2393" t="s">
        <v>891</v>
      </c>
      <c r="B65" s="512"/>
      <c r="D65" s="666">
        <v>1</v>
      </c>
      <c r="E65" s="745" t="s">
        <v>892</v>
      </c>
      <c r="F65" s="741" t="s">
        <v>807</v>
      </c>
      <c r="G65" s="742"/>
      <c r="H65" s="1030"/>
      <c r="I65" s="742"/>
      <c r="J65" s="1030"/>
      <c r="K65" s="302" t="s">
        <v>893</v>
      </c>
      <c r="X65" s="759">
        <v>0</v>
      </c>
    </row>
    <row s="1636" customFormat="1" customHeight="1" ht="56.25" hidden="1">
      <c r="A66" s="2393"/>
      <c r="B66" s="512"/>
      <c r="D66" s="744" t="s">
        <v>109</v>
      </c>
      <c r="E66" s="708" t="s">
        <v>894</v>
      </c>
      <c r="F66" s="661" t="s">
        <v>543</v>
      </c>
      <c r="G66" s="661" t="s">
        <v>543</v>
      </c>
      <c r="H66" s="520"/>
      <c r="I66" s="661" t="s">
        <v>543</v>
      </c>
      <c r="J66" s="520"/>
      <c r="K66" s="290"/>
      <c r="X66" s="759">
        <v>0</v>
      </c>
    </row>
    <row s="1636" customFormat="1" customHeight="1" ht="33.75" hidden="1">
      <c r="A67" s="2393"/>
      <c r="B67" s="512"/>
      <c r="D67" s="744" t="s">
        <v>706</v>
      </c>
      <c r="E67" s="955" t="s">
        <v>895</v>
      </c>
      <c r="F67" s="661" t="s">
        <v>859</v>
      </c>
      <c r="G67" s="728"/>
      <c r="H67" s="520"/>
      <c r="I67" s="728"/>
      <c r="J67" s="520"/>
      <c r="K67" s="290"/>
      <c r="X67" s="759">
        <v>0</v>
      </c>
    </row>
    <row s="1636" customFormat="1" customHeight="1" ht="22.5" hidden="1">
      <c r="A68" s="2393"/>
      <c r="B68" s="512"/>
      <c r="D68" s="744" t="s">
        <v>304</v>
      </c>
      <c r="E68" s="955" t="s">
        <v>896</v>
      </c>
      <c r="F68" s="661" t="s">
        <v>859</v>
      </c>
      <c r="G68" s="728"/>
      <c r="H68" s="520"/>
      <c r="I68" s="728"/>
      <c r="J68" s="520"/>
      <c r="K68" s="290"/>
      <c r="X68" s="759">
        <v>0</v>
      </c>
    </row>
    <row s="1636" customFormat="1" customHeight="1" ht="22.5" hidden="1">
      <c r="A69" s="2393"/>
      <c r="B69" s="512"/>
      <c r="D69" s="744" t="s">
        <v>307</v>
      </c>
      <c r="E69" s="955" t="s">
        <v>897</v>
      </c>
      <c r="F69" s="722" t="s">
        <v>555</v>
      </c>
      <c r="G69" s="743"/>
      <c r="H69" s="520"/>
      <c r="I69" s="743"/>
      <c r="J69" s="520"/>
      <c r="K69" s="290"/>
      <c r="X69" s="759">
        <v>0</v>
      </c>
    </row>
    <row s="1636" customFormat="1" customHeight="1" ht="22.5" hidden="1">
      <c r="A70" s="2393"/>
      <c r="B70" s="512"/>
      <c r="D70" s="744" t="s">
        <v>726</v>
      </c>
      <c r="E70" s="955" t="s">
        <v>898</v>
      </c>
      <c r="F70" s="722" t="s">
        <v>555</v>
      </c>
      <c r="G70" s="743"/>
      <c r="H70" s="520"/>
      <c r="I70" s="743"/>
      <c r="J70" s="520"/>
      <c r="K70" s="290"/>
      <c r="X70" s="759">
        <v>0</v>
      </c>
    </row>
    <row s="1636" customFormat="1" customHeight="1" ht="22.5" hidden="1">
      <c r="A71" s="2393"/>
      <c r="B71" s="512"/>
      <c r="D71" s="666" t="s">
        <v>92</v>
      </c>
      <c r="E71" s="667" t="s">
        <v>899</v>
      </c>
      <c r="F71" s="661" t="s">
        <v>859</v>
      </c>
      <c r="G71" s="558"/>
      <c r="H71" s="1031"/>
      <c r="I71" s="558"/>
      <c r="J71" s="1031"/>
      <c r="K71" s="303"/>
      <c r="X71" s="759">
        <v>0</v>
      </c>
    </row>
    <row s="1636" customFormat="1" customHeight="1" ht="56.25" hidden="1">
      <c r="A72" s="2393"/>
      <c r="B72" s="512"/>
      <c r="D72" s="666" t="s">
        <v>93</v>
      </c>
      <c r="E72" s="667" t="s">
        <v>900</v>
      </c>
      <c r="F72" s="722" t="s">
        <v>555</v>
      </c>
      <c r="G72" s="743"/>
      <c r="H72" s="1024"/>
      <c r="I72" s="743"/>
      <c r="J72" s="1024"/>
      <c r="K72" s="303"/>
      <c r="X72" s="759">
        <v>0</v>
      </c>
    </row>
    <row s="1636" customFormat="1" customHeight="1" ht="33.75" hidden="1">
      <c r="A73" s="2393"/>
      <c r="B73" s="512"/>
      <c r="D73" s="666" t="s">
        <v>110</v>
      </c>
      <c r="E73" s="667" t="s">
        <v>901</v>
      </c>
      <c r="F73" s="727" t="s">
        <v>817</v>
      </c>
      <c r="G73" s="669"/>
      <c r="H73" s="1024"/>
      <c r="I73" s="669"/>
      <c r="J73" s="1024"/>
      <c r="K73" s="290"/>
      <c r="X73" s="759">
        <v>0</v>
      </c>
    </row>
    <row s="1636" customFormat="1" customHeight="1" ht="22.5" hidden="1">
      <c r="A74" s="2393"/>
      <c r="B74" s="512" t="s">
        <v>585</v>
      </c>
      <c r="D74" s="666" t="s">
        <v>94</v>
      </c>
      <c r="E74" s="667" t="s">
        <v>902</v>
      </c>
      <c r="F74" s="727" t="s">
        <v>303</v>
      </c>
      <c r="G74" s="383"/>
      <c r="H74" s="1024"/>
      <c r="I74" s="383"/>
      <c r="J74" s="1024"/>
      <c r="K74" s="290" t="s">
        <v>628</v>
      </c>
      <c r="X74" s="759">
        <v>0</v>
      </c>
    </row>
    <row s="1636" customFormat="1" customHeight="1" ht="45" hidden="1">
      <c r="A75" s="2393"/>
      <c r="B75" s="512" t="s">
        <v>585</v>
      </c>
      <c r="D75" s="666" t="s">
        <v>649</v>
      </c>
      <c r="E75" s="668" t="s">
        <v>903</v>
      </c>
      <c r="F75" s="722" t="s">
        <v>303</v>
      </c>
      <c r="G75" s="383"/>
      <c r="H75" s="1024"/>
      <c r="I75" s="383"/>
      <c r="J75" s="1024"/>
      <c r="K75" s="290" t="s">
        <v>628</v>
      </c>
      <c r="X75" s="759">
        <v>0</v>
      </c>
    </row>
    <row s="1636" customFormat="1" customHeight="1" ht="11.549999999999999">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109</v>
      </c>
      <c r="E78" s="667" t="s">
        <v>907</v>
      </c>
      <c r="F78" s="722" t="s">
        <v>807</v>
      </c>
      <c r="G78" s="725"/>
      <c r="H78" s="1024"/>
      <c r="I78" s="725"/>
      <c r="J78" s="1024"/>
      <c r="K78" s="290" t="s">
        <v>908</v>
      </c>
      <c r="X78" s="759">
        <v>0</v>
      </c>
    </row>
    <row s="1636" customFormat="1" customHeight="1" ht="22.5" hidden="1">
      <c r="A79" s="2393"/>
      <c r="B79" s="512"/>
      <c r="D79" s="666" t="s">
        <v>92</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93</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110</v>
      </c>
      <c r="E95" s="667" t="s">
        <v>925</v>
      </c>
      <c r="F95" s="726" t="s">
        <v>555</v>
      </c>
      <c r="G95" s="728"/>
      <c r="H95" s="1024"/>
      <c r="I95" s="728"/>
      <c r="J95" s="1024"/>
      <c r="K95" s="290" t="s">
        <v>926</v>
      </c>
      <c r="X95" s="759">
        <v>0</v>
      </c>
    </row>
    <row s="1636" customFormat="1" customHeight="1" ht="33.75" hidden="1">
      <c r="A96" s="2393"/>
      <c r="B96" s="512"/>
      <c r="D96" s="666" t="s">
        <v>94</v>
      </c>
      <c r="E96" s="667" t="s">
        <v>927</v>
      </c>
      <c r="F96" s="727" t="s">
        <v>817</v>
      </c>
      <c r="G96" s="729"/>
      <c r="H96" s="1024"/>
      <c r="I96" s="729"/>
      <c r="J96" s="1024"/>
      <c r="K96" s="290"/>
      <c r="X96" s="759">
        <v>0</v>
      </c>
    </row>
    <row s="1636" customFormat="1" customHeight="1" ht="22.5" hidden="1">
      <c r="A97" s="2393"/>
      <c r="B97" s="512" t="s">
        <v>585</v>
      </c>
      <c r="D97" s="666" t="s">
        <v>95</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111</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CB8F32-0598-BEFC-FD04-0.4DAF88D7}"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об инвестиционных программах регулируемой организации в области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Муниципальное унитарное предприятие "Югорскэнергогаз"</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90</v>
      </c>
      <c r="E10" s="524" t="s">
        <v>91</v>
      </c>
      <c r="F10" s="524" t="s">
        <v>107</v>
      </c>
      <c r="G10" s="2134" t="s">
        <v>90</v>
      </c>
      <c r="H10" s="2135"/>
      <c r="I10" s="524" t="s">
        <v>91</v>
      </c>
      <c r="J10" s="524" t="s">
        <v>107</v>
      </c>
      <c r="K10" s="2134" t="s">
        <v>90</v>
      </c>
      <c r="L10" s="2135"/>
      <c r="M10" s="524" t="s">
        <v>91</v>
      </c>
      <c r="N10" s="1628"/>
      <c r="AM10" s="584">
        <v>23</v>
      </c>
    </row>
    <row s="1854" customFormat="1" customHeight="1" ht="11.25" hidden="1">
      <c r="A11" s="594"/>
      <c r="B11" s="594"/>
      <c r="C11" s="594"/>
      <c r="D11" s="595" t="s">
        <v>108</v>
      </c>
      <c r="E11" s="595" t="s">
        <v>109</v>
      </c>
      <c r="F11" s="595" t="s">
        <v>92</v>
      </c>
      <c r="G11" s="2116" t="s">
        <v>93</v>
      </c>
      <c r="H11" s="2117"/>
      <c r="I11" s="595" t="s">
        <v>110</v>
      </c>
      <c r="J11" s="595" t="s">
        <v>94</v>
      </c>
      <c r="K11" s="2118" t="s">
        <v>95</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c r="F13" s="2113" t="s">
        <v>67</v>
      </c>
      <c r="G13" s="2114"/>
      <c r="H13" s="2115">
        <v>1</v>
      </c>
      <c r="I13" s="2106" t="str">
        <f>IF(U13="","",INDEX(TERRITORY_MR_LIST,MATCH(U13,TERRITORY_LIST_ID,0)))</f>
        <v/>
      </c>
      <c r="J13" s="2108" t="s">
        <v>19</v>
      </c>
      <c r="K13" s="603"/>
      <c r="L13" s="528" t="s">
        <v>108</v>
      </c>
      <c r="M13" s="604" t="s">
        <v>22</v>
      </c>
      <c r="N13" s="813"/>
      <c r="O13" s="1417" t="s">
        <v>116</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B801E-952B-7AB7-3AED-0.C737276E}"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Муниципальное унитарное предприятие "Югорскэнергогаз"</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f>IF(I25="","",INDEX(DIFFERENTIATION_UNMERGE_VD,MATCH(I25,DIFFERENTIATION_ID_DIFF,0)))</f>
        <v>0</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5.699999999999996">
      <c r="C30" s="177"/>
      <c r="D30" s="762" t="s">
        <v>90</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549999999999999">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549999999999999">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549999999999999">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549999999999999">
      <c r="A39" s="506"/>
      <c r="C39" s="506"/>
      <c r="D39" s="348"/>
      <c r="E39" s="581" t="s">
        <v>960</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ABF14D-F503-92E7-4392-0.172EA743}" mc:Ignorable="x14ac xr xr2 xr3">
  <sheetPr>
    <tabColor theme="9" tint="-0.25"/>
  </sheetPr>
  <dimension ref="A1:AE18"/>
  <sheetViews>
    <sheetView topLeftCell="A1" showGridLines="0" zoomScale="85" workbookViewId="0">
      <selection activeCell="Y13" sqref="Y13:Y14"/>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Муниципальное унитарное предприятие "Югорскэнергогаз"</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3.050000000000004">
      <c r="A10" s="906"/>
      <c r="B10" s="906"/>
      <c r="C10" s="906"/>
      <c r="F10" s="2176"/>
      <c r="G10" s="2176"/>
      <c r="H10" s="2233"/>
      <c r="I10" s="2176"/>
      <c r="J10" s="2176"/>
      <c r="K10" s="2176"/>
      <c r="L10" s="2176"/>
      <c r="M10" s="2176"/>
      <c r="N10" s="904" t="s">
        <v>972</v>
      </c>
      <c r="O10" s="904" t="s">
        <v>973</v>
      </c>
      <c r="P10" s="905" t="s">
        <v>974</v>
      </c>
      <c r="Q10" s="916" t="s">
        <v>91</v>
      </c>
      <c r="R10" s="916" t="s">
        <v>975</v>
      </c>
      <c r="S10" s="916" t="s">
        <v>976</v>
      </c>
      <c r="T10" s="917" t="s">
        <v>977</v>
      </c>
      <c r="U10" s="916" t="s">
        <v>91</v>
      </c>
      <c r="V10" s="916" t="s">
        <v>978</v>
      </c>
      <c r="W10" s="916" t="s">
        <v>976</v>
      </c>
      <c r="X10" s="917" t="s">
        <v>977</v>
      </c>
      <c r="Y10" s="302" t="s">
        <v>979</v>
      </c>
      <c r="Z10" s="2102" t="s">
        <v>90</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27">
      <c r="A13" s="1167"/>
      <c r="B13" s="1167"/>
      <c r="C13" s="1167"/>
      <c r="D13" s="1161"/>
      <c r="E13" s="684" t="s">
        <v>686</v>
      </c>
      <c r="F13" s="2582" t="s">
        <v>108</v>
      </c>
      <c r="G13" s="2583" t="s">
        <v>982</v>
      </c>
      <c r="H13" s="2584" t="s">
        <v>67</v>
      </c>
      <c r="I13" s="2586">
        <v>46162.47386574074</v>
      </c>
      <c r="J13" s="2549"/>
      <c r="K13" s="2588" t="s">
        <v>983</v>
      </c>
      <c r="L13" s="2551" t="s">
        <v>984</v>
      </c>
      <c r="M13" s="2551" t="s">
        <v>985</v>
      </c>
      <c r="N13" s="2552" t="s">
        <v>986</v>
      </c>
      <c r="O13" s="2552" t="s">
        <v>987</v>
      </c>
      <c r="P13" s="2553" t="str">
        <f>DATEDIF(DATEVALUE(N13),DATEVALUE(O13),"y")&amp;"г. "&amp;DATEDIF(DATEVALUE(N13),DATEVALUE(O13),"ym")&amp;"мес. "&amp;DATEVALUE(O13)-DATE(YEAR(DATEVALUE(O13)),MONTH(DATEVALUE(O13)),1)&amp;"дн. "</f>
        <v>2г. 11мес. 30дн. </v>
      </c>
      <c r="Q13" s="2548" t="s">
        <v>988</v>
      </c>
      <c r="R13" s="2548" t="s">
        <v>989</v>
      </c>
      <c r="S13" s="2548" t="s">
        <v>990</v>
      </c>
      <c r="T13" s="2549">
        <v>46162.478217592594</v>
      </c>
      <c r="U13" s="2548"/>
      <c r="V13" s="2548"/>
      <c r="W13" s="2548"/>
      <c r="X13" s="2549"/>
      <c r="Y13" s="2546" t="s">
        <v>19</v>
      </c>
      <c r="Z13" s="1809"/>
      <c r="AA13" s="1793">
        <v>1</v>
      </c>
      <c r="AB13" s="2637" t="s">
        <v>22</v>
      </c>
      <c r="AC13" s="1636"/>
      <c r="AD13" s="1637" t="s">
        <v>991</v>
      </c>
      <c r="AE13" s="1636"/>
    </row>
    <row customHeight="1" ht="56.470588235294116">
      <c r="A14" s="1167"/>
      <c r="B14" s="1167"/>
      <c r="C14" s="1167"/>
      <c r="D14" s="1161"/>
      <c r="E14" s="948"/>
      <c r="F14" s="2582" t="s">
        <v>373</v>
      </c>
      <c r="G14" s="2583"/>
      <c r="H14" s="2585"/>
      <c r="I14" s="2587"/>
      <c r="J14" s="2550"/>
      <c r="K14" s="2588"/>
      <c r="L14" s="2551"/>
      <c r="M14" s="2551"/>
      <c r="N14" s="2552"/>
      <c r="O14" s="2552"/>
      <c r="P14" s="2553"/>
      <c r="Q14" s="2548"/>
      <c r="R14" s="2548"/>
      <c r="S14" s="2548"/>
      <c r="T14" s="2550"/>
      <c r="U14" s="2548"/>
      <c r="V14" s="2548"/>
      <c r="W14" s="2548"/>
      <c r="X14" s="2550"/>
      <c r="Y14" s="2547"/>
      <c r="Z14" s="348"/>
      <c r="AA14" s="573"/>
      <c r="AB14" s="653" t="s">
        <v>992</v>
      </c>
      <c r="AC14" s="1636"/>
      <c r="AD14" s="1636"/>
      <c r="AE14" s="1636"/>
    </row>
    <row customHeight="1" ht="10.5">
      <c r="F15" s="903"/>
      <c r="G15" s="651" t="s">
        <v>993</v>
      </c>
      <c r="H15" s="1169"/>
      <c r="I15" s="573"/>
      <c r="J15" s="573"/>
      <c r="K15" s="573"/>
      <c r="L15" s="573"/>
      <c r="M15" s="573"/>
      <c r="N15" s="573"/>
      <c r="O15" s="573"/>
      <c r="P15" s="573"/>
      <c r="Q15" s="573"/>
      <c r="R15" s="573"/>
      <c r="S15" s="573"/>
      <c r="T15" s="573"/>
      <c r="U15" s="573"/>
      <c r="V15" s="573"/>
      <c r="W15" s="573"/>
      <c r="X15" s="573"/>
      <c r="Y15" s="573"/>
      <c r="Z15" s="697"/>
      <c r="AA15" s="697"/>
      <c r="AB15" s="918"/>
      <c r="AE15" s="759">
        <v>10</v>
      </c>
    </row>
    <row customHeight="1" ht="10.5">
      <c r="AE16" s="759">
        <v>10</v>
      </c>
    </row>
    <row s="1643" customFormat="1" customHeight="1" ht="10.5">
      <c r="A17" s="1168"/>
      <c r="B17" s="1168"/>
      <c r="C17" s="1168"/>
      <c r="E17" s="519"/>
      <c r="H17" s="512">
        <f>_xlfn.IFERROR(MATCH("нет",IP_MAIN_DIFFERENTIATION_EVENTS_FLAG,0),0)</f>
        <v>0</v>
      </c>
      <c r="AE17" s="512">
        <v>10</v>
      </c>
    </row>
    <row customHeight="1" ht="10.5" hidden="1">
      <c r="A18" s="896" t="s">
        <v>84</v>
      </c>
      <c r="B18" s="896">
        <v>0</v>
      </c>
      <c r="C18" s="896">
        <v>0</v>
      </c>
      <c r="D18" s="418">
        <v>0</v>
      </c>
      <c r="E18" s="510">
        <v>3</v>
      </c>
      <c r="F18" s="759">
        <v>6</v>
      </c>
      <c r="G18" s="759">
        <v>37</v>
      </c>
      <c r="H18" s="1156">
        <v>16</v>
      </c>
      <c r="I18" s="759">
        <v>19</v>
      </c>
      <c r="J18" s="759">
        <v>19</v>
      </c>
      <c r="K18" s="759">
        <v>24</v>
      </c>
      <c r="L18" s="759">
        <v>25</v>
      </c>
      <c r="M18" s="759">
        <v>25</v>
      </c>
      <c r="N18" s="759">
        <v>17</v>
      </c>
      <c r="O18" s="759">
        <v>17</v>
      </c>
      <c r="P18" s="759">
        <v>17</v>
      </c>
      <c r="Q18" s="759">
        <v>19</v>
      </c>
      <c r="R18" s="759">
        <v>19</v>
      </c>
      <c r="S18" s="759">
        <v>19</v>
      </c>
      <c r="T18" s="759">
        <v>19</v>
      </c>
      <c r="U18" s="759">
        <v>19</v>
      </c>
      <c r="V18" s="759">
        <v>19</v>
      </c>
      <c r="W18" s="759">
        <v>19</v>
      </c>
      <c r="X18" s="759">
        <v>19</v>
      </c>
      <c r="Y18" s="759">
        <v>7</v>
      </c>
      <c r="Z18" s="759">
        <v>3</v>
      </c>
      <c r="AA18" s="759">
        <v>6</v>
      </c>
      <c r="AB18" s="759">
        <v>34</v>
      </c>
      <c r="AC18" s="759">
        <v>8</v>
      </c>
      <c r="AD18" s="759">
        <v>8</v>
      </c>
      <c r="AE18" s="759">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890855-E649-DE98-2958-0.58EEE2E2}" mc:Ignorable="x14ac xr xr2 xr3">
  <sheetPr>
    <tabColor theme="9" tint="-0.25"/>
  </sheetPr>
  <dimension ref="A1:BG54"/>
  <sheetViews>
    <sheetView topLeftCell="A1" showGridLines="0" zoomScale="90" workbookViewId="0">
      <selection activeCell="AG42" sqref="AG42:AG46"/>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hidden="1"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Муниципальное унитарное предприятие "Югорскэнергогаз"</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994</v>
      </c>
      <c r="G9" s="2410" t="s">
        <v>995</v>
      </c>
      <c r="H9" s="2411"/>
      <c r="I9" s="2128" t="s">
        <v>996</v>
      </c>
      <c r="J9" s="2128"/>
      <c r="K9" s="2128" t="s">
        <v>997</v>
      </c>
      <c r="L9" s="2128"/>
      <c r="M9" s="2128"/>
      <c r="N9" s="2128"/>
      <c r="O9" s="2128"/>
      <c r="P9" s="2128"/>
      <c r="Q9" s="2128"/>
      <c r="R9" s="2128"/>
      <c r="S9" s="2128"/>
      <c r="T9" s="2128"/>
      <c r="U9" s="2128"/>
      <c r="V9" s="2128"/>
      <c r="W9" s="2128"/>
      <c r="X9" s="2128"/>
      <c r="Y9" s="2128"/>
      <c r="Z9" s="2193" t="s">
        <v>998</v>
      </c>
      <c r="AA9" s="2194"/>
      <c r="AB9" s="2128" t="s">
        <v>999</v>
      </c>
      <c r="AC9" s="2128"/>
      <c r="AD9" s="2128"/>
      <c r="AE9" s="2128"/>
      <c r="AF9" s="2176" t="s">
        <v>1000</v>
      </c>
      <c r="AG9" s="2128" t="s">
        <v>1001</v>
      </c>
      <c r="AH9" s="2128"/>
      <c r="AI9" s="2176" t="s">
        <v>1002</v>
      </c>
      <c r="AJ9" s="2128" t="s">
        <v>1003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1004</v>
      </c>
      <c r="L10" s="2102" t="s">
        <v>1005</v>
      </c>
      <c r="M10" s="2104"/>
      <c r="N10" s="2128" t="s">
        <v>1006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1007</v>
      </c>
      <c r="M11" s="2176" t="s">
        <v>1008</v>
      </c>
      <c r="N11" s="2128" t="s">
        <v>1009</v>
      </c>
      <c r="O11" s="2128"/>
      <c r="P11" s="2419" t="s">
        <v>979</v>
      </c>
      <c r="Q11" s="2419" t="s">
        <v>1010</v>
      </c>
      <c r="R11" s="2419" t="s">
        <v>1011</v>
      </c>
      <c r="S11" s="2419" t="s">
        <v>1012</v>
      </c>
      <c r="T11" s="2419"/>
      <c r="U11" s="2419"/>
      <c r="V11" s="2419"/>
      <c r="W11" s="2419"/>
      <c r="X11" s="2419"/>
      <c r="Y11" s="2419"/>
      <c r="Z11" s="2195"/>
      <c r="AA11" s="2196"/>
      <c r="AB11" s="2128" t="s">
        <v>1013</v>
      </c>
      <c r="AC11" s="2128"/>
      <c r="AD11" s="2102" t="s">
        <v>1014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1015</v>
      </c>
      <c r="K12" s="2128"/>
      <c r="L12" s="2233"/>
      <c r="M12" s="2233"/>
      <c r="N12" s="2128"/>
      <c r="O12" s="2128"/>
      <c r="P12" s="2419"/>
      <c r="Q12" s="2419"/>
      <c r="R12" s="2419"/>
      <c r="S12" s="1135" t="s">
        <v>88</v>
      </c>
      <c r="T12" s="1135" t="s">
        <v>89</v>
      </c>
      <c r="U12" s="1135" t="s">
        <v>87</v>
      </c>
      <c r="V12" s="1135" t="s">
        <v>1016</v>
      </c>
      <c r="W12" s="1135" t="s">
        <v>87</v>
      </c>
      <c r="X12" s="1135" t="s">
        <v>1017</v>
      </c>
      <c r="Y12" s="1135" t="s">
        <v>1018</v>
      </c>
      <c r="Z12" s="2201"/>
      <c r="AA12" s="2202"/>
      <c r="AB12" s="1142" t="s">
        <v>1019</v>
      </c>
      <c r="AC12" s="1142" t="s">
        <v>1020</v>
      </c>
      <c r="AD12" s="1142" t="s">
        <v>1019</v>
      </c>
      <c r="AE12" s="1142" t="s">
        <v>1020</v>
      </c>
      <c r="AF12" s="2233"/>
      <c r="AG12" s="1155" t="s">
        <v>1021</v>
      </c>
      <c r="AH12" s="1155" t="s">
        <v>1022</v>
      </c>
      <c r="AI12" s="2233"/>
      <c r="AJ12" s="1155" t="s">
        <v>1021</v>
      </c>
      <c r="AK12" s="1155" t="s">
        <v>1022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21">
      <c r="A14" s="1168" t="s">
        <v>991</v>
      </c>
      <c r="B14" s="1167"/>
      <c r="C14" s="1167"/>
      <c r="D14" s="1161"/>
      <c r="E14" s="1171" t="s">
        <v>22</v>
      </c>
      <c r="F14" s="1123" t="str">
        <f>INDEX(IP_MAIN_LIST_NAME_IP,MATCH(A14,IP_MAIN_LIST_IP_ID,0))&amp;" ("&amp;INDEX(IP_MAIN_START_DATE,MATCH(A14,IP_MAIN_LIST_IP_ID,0))&amp;"-"&amp;INDEX(IP_MAIN_END_DATE,MATCH(A14,IP_MAIN_LIST_IP_ID,0))&amp;")"</f>
        <v>Инвестиционная программа № 46-Пр-78 от 20.05.2026 МУП "ЮГОРСКЭНЕРГОГАЗ" в сфере теплоснабжения по модернизации, реконструкции и техническому перевооружению котельных, на территории городского округа Югорск на 2027-2029 годы (01.01.2027-31.12.2029)</v>
      </c>
      <c r="G14" s="1124"/>
      <c r="H14" s="1124"/>
      <c r="I14" s="1186"/>
      <c r="J14" s="1186"/>
      <c r="K14" s="1187"/>
      <c r="L14" s="1187"/>
      <c r="M14" s="1187"/>
      <c r="N14" s="1188"/>
      <c r="O14" s="1188"/>
      <c r="P14" s="1188"/>
      <c r="Q14" s="1188"/>
      <c r="R14" s="1188"/>
      <c r="S14" s="1188"/>
      <c r="T14" s="1188"/>
      <c r="U14" s="1188"/>
      <c r="V14" s="1188"/>
      <c r="W14" s="1188"/>
      <c r="X14" s="1188"/>
      <c r="Y14" s="1188"/>
      <c r="Z14" s="1188"/>
      <c r="AA14" s="1188"/>
      <c r="AB14" s="1188"/>
      <c r="AC14" s="1188"/>
      <c r="AD14" s="1188"/>
      <c r="AE14" s="1189"/>
      <c r="AF14" s="1187"/>
      <c r="AG14" s="1187"/>
      <c r="AH14" s="1187"/>
      <c r="AI14" s="1187"/>
      <c r="AJ14" s="1187"/>
      <c r="AK14" s="1187"/>
      <c r="AL14" s="1989"/>
      <c r="AM14" s="1824"/>
      <c r="AN14" s="1824"/>
      <c r="AO14" s="1824"/>
      <c r="AP14" s="1824"/>
      <c r="AQ14" s="1824"/>
      <c r="AR14" s="1824"/>
      <c r="AS14" s="1824"/>
      <c r="AT14" s="1824"/>
      <c r="AU14" s="1824"/>
      <c r="AV14" s="1824"/>
      <c r="AW14" s="1824"/>
      <c r="AX14" s="1824"/>
      <c r="AY14" s="1824"/>
      <c r="AZ14" s="1824"/>
      <c r="BA14" s="1824"/>
      <c r="BB14" s="1824"/>
      <c r="BC14" s="1824"/>
      <c r="BD14" s="1824"/>
      <c r="BE14" s="1824"/>
      <c r="BF14" s="1824"/>
      <c r="BG14" s="1636"/>
    </row>
    <row customHeight="1" ht="0.75">
      <c r="A15" s="1167" t="s">
        <v>991</v>
      </c>
      <c r="B15" s="1167"/>
      <c r="C15" s="1167"/>
      <c r="D15" s="1161"/>
      <c r="E15" s="1171"/>
      <c r="F15" s="2537">
        <v>2027</v>
      </c>
      <c r="G15" s="2516"/>
      <c r="H15" s="2541" t="s">
        <v>373</v>
      </c>
      <c r="I15" s="2542"/>
      <c r="J15" s="2543"/>
      <c r="K15" s="2543"/>
      <c r="L15" s="2535"/>
      <c r="M15" s="2269"/>
      <c r="N15" s="2037"/>
      <c r="O15" s="2036"/>
      <c r="P15" s="2037"/>
      <c r="Q15" s="2037"/>
      <c r="R15" s="2037"/>
      <c r="S15" s="2037"/>
      <c r="T15" s="2037"/>
      <c r="U15" s="2037"/>
      <c r="V15" s="2037"/>
      <c r="W15" s="2037"/>
      <c r="X15" s="2037"/>
      <c r="Y15" s="2037"/>
      <c r="Z15" s="2037"/>
      <c r="AA15" s="2037"/>
      <c r="AB15" s="2037"/>
      <c r="AC15" s="2037"/>
      <c r="AD15" s="2037"/>
      <c r="AE15" s="2037"/>
      <c r="AF15" s="2539"/>
      <c r="AG15" s="2535"/>
      <c r="AH15" s="2535"/>
      <c r="AI15" s="2539"/>
      <c r="AJ15" s="2535"/>
      <c r="AK15" s="2535"/>
      <c r="AL15" s="1989"/>
      <c r="AM15" s="1824"/>
      <c r="AN15" s="1824"/>
      <c r="AO15" s="1824"/>
      <c r="AP15" s="1824"/>
      <c r="AQ15" s="1824"/>
      <c r="AR15" s="1824"/>
      <c r="AS15" s="1824"/>
      <c r="AT15" s="1824"/>
      <c r="AU15" s="1824"/>
      <c r="AV15" s="1824"/>
      <c r="AW15" s="1824"/>
      <c r="AX15" s="1824"/>
      <c r="AY15" s="1824"/>
      <c r="AZ15" s="1824"/>
      <c r="BA15" s="1824"/>
      <c r="BB15" s="1824"/>
      <c r="BC15" s="1824"/>
      <c r="BD15" s="1824"/>
      <c r="BE15" s="1824"/>
      <c r="BF15" s="1824"/>
      <c r="BG15" s="1636"/>
    </row>
    <row customHeight="1" ht="0.75">
      <c r="A16" s="1167" t="s">
        <v>991</v>
      </c>
      <c r="B16" s="1167"/>
      <c r="C16" s="1167"/>
      <c r="D16" s="1161"/>
      <c r="E16" s="1171"/>
      <c r="F16" s="2537"/>
      <c r="G16" s="2516"/>
      <c r="H16" s="2541"/>
      <c r="I16" s="2542"/>
      <c r="J16" s="2543"/>
      <c r="K16" s="2543"/>
      <c r="L16" s="2535"/>
      <c r="M16" s="2269"/>
      <c r="N16" s="2544"/>
      <c r="O16" s="2545"/>
      <c r="P16" s="2589"/>
      <c r="Q16" s="2540"/>
      <c r="R16" s="2540"/>
      <c r="S16" s="2540"/>
      <c r="T16" s="2540"/>
      <c r="U16" s="2540"/>
      <c r="V16" s="2540"/>
      <c r="W16" s="2540"/>
      <c r="X16" s="2540"/>
      <c r="Y16" s="2540"/>
      <c r="Z16" s="2038"/>
      <c r="AA16" s="2039"/>
      <c r="AB16" s="2039"/>
      <c r="AC16" s="2040"/>
      <c r="AD16" s="2040"/>
      <c r="AE16" s="2041"/>
      <c r="AF16" s="2539"/>
      <c r="AG16" s="2535"/>
      <c r="AH16" s="2535"/>
      <c r="AI16" s="2539"/>
      <c r="AJ16" s="2535"/>
      <c r="AK16" s="2535"/>
      <c r="AL16" s="1989"/>
      <c r="AM16" s="1824"/>
      <c r="AN16" s="1824"/>
      <c r="AO16" s="1824"/>
      <c r="AP16" s="1824"/>
      <c r="AQ16" s="1824"/>
      <c r="AR16" s="1824"/>
      <c r="AS16" s="1824"/>
      <c r="AT16" s="1824"/>
      <c r="AU16" s="1824"/>
      <c r="AV16" s="1824"/>
      <c r="AW16" s="1824"/>
      <c r="AX16" s="1824"/>
      <c r="AY16" s="1824"/>
      <c r="AZ16" s="1824"/>
      <c r="BA16" s="1824"/>
      <c r="BB16" s="1824"/>
      <c r="BC16" s="1824"/>
      <c r="BD16" s="1824"/>
      <c r="BE16" s="1824"/>
      <c r="BF16" s="1824"/>
      <c r="BG16" s="1636"/>
    </row>
    <row customHeight="1" ht="0.75">
      <c r="A17" s="1167" t="s">
        <v>991</v>
      </c>
      <c r="B17" s="1167"/>
      <c r="C17" s="1167"/>
      <c r="D17" s="1161"/>
      <c r="E17" s="1171"/>
      <c r="F17" s="2537"/>
      <c r="G17" s="2516"/>
      <c r="H17" s="2541"/>
      <c r="I17" s="2542"/>
      <c r="J17" s="2543"/>
      <c r="K17" s="2543"/>
      <c r="L17" s="2535"/>
      <c r="M17" s="2269"/>
      <c r="N17" s="2544"/>
      <c r="O17" s="2545"/>
      <c r="P17" s="2590"/>
      <c r="Q17" s="2540"/>
      <c r="R17" s="2540"/>
      <c r="S17" s="2540"/>
      <c r="T17" s="2540"/>
      <c r="U17" s="2540"/>
      <c r="V17" s="2540"/>
      <c r="W17" s="2540"/>
      <c r="X17" s="2540"/>
      <c r="Y17" s="2540"/>
      <c r="Z17" s="2042"/>
      <c r="AA17" s="2043"/>
      <c r="AB17" s="2044"/>
      <c r="AC17" s="2045"/>
      <c r="AD17" s="2044"/>
      <c r="AE17" s="2045"/>
      <c r="AF17" s="2539"/>
      <c r="AG17" s="2535"/>
      <c r="AH17" s="2535"/>
      <c r="AI17" s="2539"/>
      <c r="AJ17" s="2535"/>
      <c r="AK17" s="2535"/>
      <c r="AL17" s="1989"/>
      <c r="AM17" s="1824"/>
      <c r="AN17" s="1824"/>
      <c r="AO17" s="1824"/>
      <c r="AP17" s="1824"/>
      <c r="AQ17" s="1824"/>
      <c r="AR17" s="1824"/>
      <c r="AS17" s="1824"/>
      <c r="AT17" s="1824"/>
      <c r="AU17" s="1824"/>
      <c r="AV17" s="1824"/>
      <c r="AW17" s="1824"/>
      <c r="AX17" s="1824"/>
      <c r="AY17" s="1824"/>
      <c r="AZ17" s="1824"/>
      <c r="BA17" s="1824"/>
      <c r="BB17" s="1824"/>
      <c r="BC17" s="1824"/>
      <c r="BD17" s="1824"/>
      <c r="BE17" s="1824"/>
      <c r="BF17" s="1824"/>
      <c r="BG17" s="1636"/>
    </row>
    <row customHeight="1" ht="0.75">
      <c r="A18" s="1167" t="s">
        <v>991</v>
      </c>
      <c r="B18" s="1167"/>
      <c r="C18" s="1167"/>
      <c r="D18" s="1161"/>
      <c r="E18" s="1171"/>
      <c r="F18" s="2537"/>
      <c r="G18" s="2516"/>
      <c r="H18" s="2541"/>
      <c r="I18" s="2542"/>
      <c r="J18" s="2543"/>
      <c r="K18" s="2543"/>
      <c r="L18" s="2535"/>
      <c r="M18" s="2269"/>
      <c r="N18" s="2544"/>
      <c r="O18" s="2545"/>
      <c r="P18" s="2591"/>
      <c r="Q18" s="2540"/>
      <c r="R18" s="2540"/>
      <c r="S18" s="2540"/>
      <c r="T18" s="2540"/>
      <c r="U18" s="2540"/>
      <c r="V18" s="2540"/>
      <c r="W18" s="2540"/>
      <c r="X18" s="2540"/>
      <c r="Y18" s="2540"/>
      <c r="Z18" s="2038"/>
      <c r="AA18" s="2039"/>
      <c r="AB18" s="2046"/>
      <c r="AC18" s="2040"/>
      <c r="AD18" s="2040"/>
      <c r="AE18" s="2047"/>
      <c r="AF18" s="2539"/>
      <c r="AG18" s="2535"/>
      <c r="AH18" s="2535"/>
      <c r="AI18" s="2539"/>
      <c r="AJ18" s="2535"/>
      <c r="AK18" s="2535"/>
      <c r="AL18" s="1989"/>
      <c r="AM18" s="1824"/>
      <c r="AN18" s="1824"/>
      <c r="AO18" s="1824"/>
      <c r="AP18" s="1824"/>
      <c r="AQ18" s="1824"/>
      <c r="AR18" s="1824"/>
      <c r="AS18" s="1824"/>
      <c r="AT18" s="1824"/>
      <c r="AU18" s="1824"/>
      <c r="AV18" s="1824"/>
      <c r="AW18" s="1824"/>
      <c r="AX18" s="1824"/>
      <c r="AY18" s="1824"/>
      <c r="AZ18" s="1824"/>
      <c r="BA18" s="1824"/>
      <c r="BB18" s="1824"/>
      <c r="BC18" s="1824"/>
      <c r="BD18" s="1824"/>
      <c r="BE18" s="1824"/>
      <c r="BF18" s="1824"/>
      <c r="BG18" s="1636"/>
    </row>
    <row customHeight="1" ht="0.75">
      <c r="A19" s="1167" t="s">
        <v>991</v>
      </c>
      <c r="B19" s="1167"/>
      <c r="C19" s="1167"/>
      <c r="D19" s="1161"/>
      <c r="E19" s="1171"/>
      <c r="F19" s="2537"/>
      <c r="G19" s="2516"/>
      <c r="H19" s="2541"/>
      <c r="I19" s="2542"/>
      <c r="J19" s="2543"/>
      <c r="K19" s="2543"/>
      <c r="L19" s="2535"/>
      <c r="M19" s="2269"/>
      <c r="N19" s="2039"/>
      <c r="O19" s="2039"/>
      <c r="P19" s="2046"/>
      <c r="Q19" s="2039"/>
      <c r="R19" s="2039"/>
      <c r="S19" s="2039"/>
      <c r="T19" s="2039"/>
      <c r="U19" s="2039"/>
      <c r="V19" s="2039"/>
      <c r="W19" s="2039"/>
      <c r="X19" s="2039"/>
      <c r="Y19" s="2039"/>
      <c r="Z19" s="2039"/>
      <c r="AA19" s="2039"/>
      <c r="AB19" s="2039"/>
      <c r="AC19" s="2039"/>
      <c r="AD19" s="2039"/>
      <c r="AE19" s="2048"/>
      <c r="AF19" s="2539"/>
      <c r="AG19" s="2535"/>
      <c r="AH19" s="2535"/>
      <c r="AI19" s="2539"/>
      <c r="AJ19" s="2535"/>
      <c r="AK19" s="2535"/>
      <c r="AL19" s="1989"/>
      <c r="AM19" s="1824"/>
      <c r="AN19" s="1824"/>
      <c r="AO19" s="1824"/>
      <c r="AP19" s="1824"/>
      <c r="AQ19" s="1824"/>
      <c r="AR19" s="1824"/>
      <c r="AS19" s="1824"/>
      <c r="AT19" s="1824"/>
      <c r="AU19" s="1824"/>
      <c r="AV19" s="1824"/>
      <c r="AW19" s="1824"/>
      <c r="AX19" s="1824"/>
      <c r="AY19" s="1824"/>
      <c r="AZ19" s="1824"/>
      <c r="BA19" s="1824"/>
      <c r="BB19" s="1824"/>
      <c r="BC19" s="1824"/>
      <c r="BD19" s="1824"/>
      <c r="BE19" s="1824"/>
      <c r="BF19" s="1824"/>
      <c r="BG19" s="1636"/>
    </row>
    <row customHeight="1" ht="11.25">
      <c r="A20" s="1167" t="s">
        <v>991</v>
      </c>
      <c r="B20" s="1167"/>
      <c r="C20" s="1167"/>
      <c r="D20" s="1161"/>
      <c r="E20" s="1171"/>
      <c r="F20" s="1830"/>
      <c r="G20" s="684" t="s">
        <v>686</v>
      </c>
      <c r="H20" s="2516" t="s">
        <v>108</v>
      </c>
      <c r="I20" s="2517"/>
      <c r="J20" s="2486"/>
      <c r="K20" s="2518" t="s">
        <v>1023</v>
      </c>
      <c r="L20" s="2108" t="s">
        <v>19</v>
      </c>
      <c r="M20" s="2109"/>
      <c r="N20" s="1987"/>
      <c r="O20" s="1178" t="s">
        <v>373</v>
      </c>
      <c r="P20" s="1179"/>
      <c r="Q20" s="1179"/>
      <c r="R20" s="1179"/>
      <c r="S20" s="1179"/>
      <c r="T20" s="1179"/>
      <c r="U20" s="1179"/>
      <c r="V20" s="1179"/>
      <c r="W20" s="1179"/>
      <c r="X20" s="1179"/>
      <c r="Y20" s="1179"/>
      <c r="Z20" s="1179"/>
      <c r="AA20" s="1179"/>
      <c r="AB20" s="1179"/>
      <c r="AC20" s="1179"/>
      <c r="AD20" s="1179"/>
      <c r="AE20" s="1179"/>
      <c r="AF20" s="2507">
        <v>2027</v>
      </c>
      <c r="AG20" s="2508" t="s">
        <v>1024</v>
      </c>
      <c r="AH20" s="2508" t="s">
        <v>1025</v>
      </c>
      <c r="AI20" s="2507"/>
      <c r="AJ20" s="2508"/>
      <c r="AK20" s="2508"/>
      <c r="AL20" s="1989"/>
      <c r="AM20" s="1824"/>
      <c r="AN20" s="1824"/>
      <c r="AO20" s="1824"/>
      <c r="AP20" s="1824"/>
      <c r="AQ20" s="1824"/>
      <c r="AR20" s="1824"/>
      <c r="AS20" s="1824"/>
      <c r="AT20" s="1824"/>
      <c r="AU20" s="1824"/>
      <c r="AV20" s="1824"/>
      <c r="AW20" s="1824"/>
      <c r="AX20" s="1824"/>
      <c r="AY20" s="1824"/>
      <c r="AZ20" s="1824"/>
      <c r="BA20" s="1824"/>
      <c r="BB20" s="1824"/>
      <c r="BC20" s="1824"/>
      <c r="BD20" s="1824"/>
      <c r="BE20" s="1824"/>
      <c r="BF20" s="1824"/>
      <c r="BG20" s="1636"/>
    </row>
    <row customHeight="1" ht="11.25">
      <c r="A21" s="1167" t="s">
        <v>991</v>
      </c>
      <c r="B21" s="1167"/>
      <c r="C21" s="1167"/>
      <c r="D21" s="1161"/>
      <c r="E21" s="1171"/>
      <c r="F21" s="1830"/>
      <c r="G21" s="1831"/>
      <c r="H21" s="2516" t="s">
        <v>373</v>
      </c>
      <c r="I21" s="2517"/>
      <c r="J21" s="2486"/>
      <c r="K21" s="2518"/>
      <c r="L21" s="2108"/>
      <c r="M21" s="2109"/>
      <c r="N21" s="2509"/>
      <c r="O21" s="2510">
        <v>1</v>
      </c>
      <c r="P21" s="2511" t="s">
        <v>19</v>
      </c>
      <c r="Q21" s="2514" t="s">
        <v>22</v>
      </c>
      <c r="R21" s="2514" t="s">
        <v>22</v>
      </c>
      <c r="S21" s="2514" t="s">
        <v>22</v>
      </c>
      <c r="T21" s="2514" t="s">
        <v>22</v>
      </c>
      <c r="U21" s="2514" t="s">
        <v>22</v>
      </c>
      <c r="V21" s="2514" t="s">
        <v>22</v>
      </c>
      <c r="W21" s="2514" t="s">
        <v>22</v>
      </c>
      <c r="X21" s="2514" t="s">
        <v>22</v>
      </c>
      <c r="Y21" s="2514"/>
      <c r="Z21" s="1176"/>
      <c r="AA21" s="1177"/>
      <c r="AB21" s="1177"/>
      <c r="AC21" s="1181"/>
      <c r="AD21" s="1181"/>
      <c r="AE21" s="1182"/>
      <c r="AF21" s="2507"/>
      <c r="AG21" s="2508"/>
      <c r="AH21" s="2508"/>
      <c r="AI21" s="2507"/>
      <c r="AJ21" s="2508"/>
      <c r="AK21" s="2508"/>
      <c r="AL21" s="1989"/>
      <c r="AM21" s="1824"/>
      <c r="AN21" s="1824"/>
      <c r="AO21" s="1824"/>
      <c r="AP21" s="1824"/>
      <c r="AQ21" s="1824"/>
      <c r="AR21" s="1824"/>
      <c r="AS21" s="1824"/>
      <c r="AT21" s="1824"/>
      <c r="AU21" s="1824"/>
      <c r="AV21" s="1824"/>
      <c r="AW21" s="1824"/>
      <c r="AX21" s="1824"/>
      <c r="AY21" s="1824"/>
      <c r="AZ21" s="1824"/>
      <c r="BA21" s="1824"/>
      <c r="BB21" s="1824"/>
      <c r="BC21" s="1824"/>
      <c r="BD21" s="1824"/>
      <c r="BE21" s="1824"/>
      <c r="BF21" s="1824"/>
      <c r="BG21" s="1636"/>
    </row>
    <row customHeight="1" ht="48.333333333333336">
      <c r="A22" s="1167" t="s">
        <v>991</v>
      </c>
      <c r="B22" s="1167"/>
      <c r="C22" s="1167"/>
      <c r="D22" s="1161"/>
      <c r="E22" s="1171"/>
      <c r="F22" s="1830"/>
      <c r="G22" s="1831"/>
      <c r="H22" s="2516" t="s">
        <v>373</v>
      </c>
      <c r="I22" s="2517"/>
      <c r="J22" s="2486"/>
      <c r="K22" s="2518"/>
      <c r="L22" s="2108"/>
      <c r="M22" s="2109"/>
      <c r="N22" s="2509"/>
      <c r="O22" s="2510"/>
      <c r="P22" s="2512"/>
      <c r="Q22" s="2514"/>
      <c r="R22" s="2514"/>
      <c r="S22" s="2515"/>
      <c r="T22" s="2514"/>
      <c r="U22" s="2514"/>
      <c r="V22" s="2514"/>
      <c r="W22" s="2514"/>
      <c r="X22" s="2514"/>
      <c r="Y22" s="2514"/>
      <c r="Z22" s="1829"/>
      <c r="AA22" s="1795">
        <v>1</v>
      </c>
      <c r="AB22" s="1180" t="s">
        <v>1026</v>
      </c>
      <c r="AC22" s="1170">
        <v>6737680</v>
      </c>
      <c r="AD22" s="1180" t="str">
        <f>AB22</f>
        <v>      Амортизационные отчисления с выделением результатов переоценки основных средств и нематериальных активов</v>
      </c>
      <c r="AE22" s="1170"/>
      <c r="AF22" s="2507"/>
      <c r="AG22" s="2508"/>
      <c r="AH22" s="2508"/>
      <c r="AI22" s="2507"/>
      <c r="AJ22" s="2508"/>
      <c r="AK22" s="2508"/>
      <c r="AL22" s="1989"/>
      <c r="AM22" s="1824"/>
      <c r="AN22" s="1824"/>
      <c r="AO22" s="1824"/>
      <c r="AP22" s="1824"/>
      <c r="AQ22" s="1824"/>
      <c r="AR22" s="1824"/>
      <c r="AS22" s="1824"/>
      <c r="AT22" s="1824"/>
      <c r="AU22" s="1824"/>
      <c r="AV22" s="1824"/>
      <c r="AW22" s="1824"/>
      <c r="AX22" s="1824"/>
      <c r="AY22" s="1824"/>
      <c r="AZ22" s="1824"/>
      <c r="BA22" s="1824"/>
      <c r="BB22" s="1824"/>
      <c r="BC22" s="1824"/>
      <c r="BD22" s="1824"/>
      <c r="BE22" s="1824"/>
      <c r="BF22" s="1824"/>
      <c r="BG22" s="1636"/>
    </row>
    <row customHeight="1" ht="11.25">
      <c r="A23" s="1167" t="s">
        <v>991</v>
      </c>
      <c r="B23" s="1167"/>
      <c r="C23" s="1167"/>
      <c r="D23" s="1161"/>
      <c r="E23" s="1171"/>
      <c r="F23" s="1830"/>
      <c r="G23" s="1831"/>
      <c r="H23" s="2516" t="s">
        <v>373</v>
      </c>
      <c r="I23" s="2517"/>
      <c r="J23" s="2486"/>
      <c r="K23" s="2518"/>
      <c r="L23" s="2108"/>
      <c r="M23" s="2109"/>
      <c r="N23" s="2509"/>
      <c r="O23" s="2510"/>
      <c r="P23" s="2513"/>
      <c r="Q23" s="2514"/>
      <c r="R23" s="2514"/>
      <c r="S23" s="2515"/>
      <c r="T23" s="2514"/>
      <c r="U23" s="2514"/>
      <c r="V23" s="2514"/>
      <c r="W23" s="2514"/>
      <c r="X23" s="2514"/>
      <c r="Y23" s="2514"/>
      <c r="Z23" s="1176"/>
      <c r="AA23" s="1177"/>
      <c r="AB23" s="1242" t="s">
        <v>1027</v>
      </c>
      <c r="AC23" s="1181"/>
      <c r="AD23" s="1181"/>
      <c r="AE23" s="1183"/>
      <c r="AF23" s="2507"/>
      <c r="AG23" s="2508"/>
      <c r="AH23" s="2508"/>
      <c r="AI23" s="2507"/>
      <c r="AJ23" s="2508"/>
      <c r="AK23" s="2508"/>
      <c r="AL23" s="1989"/>
      <c r="AM23" s="1824"/>
      <c r="AN23" s="1824"/>
      <c r="AO23" s="1824"/>
      <c r="AP23" s="1824"/>
      <c r="AQ23" s="1824"/>
      <c r="AR23" s="1824"/>
      <c r="AS23" s="1824"/>
      <c r="AT23" s="1824"/>
      <c r="AU23" s="1824"/>
      <c r="AV23" s="1824"/>
      <c r="AW23" s="1824"/>
      <c r="AX23" s="1824"/>
      <c r="AY23" s="1824"/>
      <c r="AZ23" s="1824"/>
      <c r="BA23" s="1824"/>
      <c r="BB23" s="1824"/>
      <c r="BC23" s="1824"/>
      <c r="BD23" s="1824"/>
      <c r="BE23" s="1824"/>
      <c r="BF23" s="1824"/>
      <c r="BG23" s="1636"/>
    </row>
    <row customHeight="1" ht="11.25">
      <c r="A24" s="1167" t="s">
        <v>991</v>
      </c>
      <c r="B24" s="1167"/>
      <c r="C24" s="1167"/>
      <c r="D24" s="1161"/>
      <c r="E24" s="1171"/>
      <c r="F24" s="1830"/>
      <c r="G24" s="1831"/>
      <c r="H24" s="2516" t="s">
        <v>373</v>
      </c>
      <c r="I24" s="2517"/>
      <c r="J24" s="2486"/>
      <c r="K24" s="2518"/>
      <c r="L24" s="2108"/>
      <c r="M24" s="2109"/>
      <c r="N24" s="1176"/>
      <c r="O24" s="1177"/>
      <c r="P24" s="1169" t="s">
        <v>1028</v>
      </c>
      <c r="Q24" s="1177"/>
      <c r="R24" s="1177"/>
      <c r="S24" s="1177"/>
      <c r="T24" s="1177"/>
      <c r="U24" s="1177"/>
      <c r="V24" s="1177"/>
      <c r="W24" s="1177"/>
      <c r="X24" s="1177"/>
      <c r="Y24" s="1177"/>
      <c r="Z24" s="1177"/>
      <c r="AA24" s="1177"/>
      <c r="AB24" s="1177"/>
      <c r="AC24" s="1177"/>
      <c r="AD24" s="1177"/>
      <c r="AE24" s="1184"/>
      <c r="AF24" s="2507"/>
      <c r="AG24" s="2508"/>
      <c r="AH24" s="2508"/>
      <c r="AI24" s="2507"/>
      <c r="AJ24" s="2508"/>
      <c r="AK24" s="2508"/>
      <c r="AL24" s="1989"/>
      <c r="AM24" s="1824"/>
      <c r="AN24" s="1824"/>
      <c r="AO24" s="1824"/>
      <c r="AP24" s="1824"/>
      <c r="AQ24" s="1824"/>
      <c r="AR24" s="1824"/>
      <c r="AS24" s="1824"/>
      <c r="AT24" s="1824"/>
      <c r="AU24" s="1824"/>
      <c r="AV24" s="1824"/>
      <c r="AW24" s="1824"/>
      <c r="AX24" s="1824"/>
      <c r="AY24" s="1824"/>
      <c r="AZ24" s="1824"/>
      <c r="BA24" s="1824"/>
      <c r="BB24" s="1824"/>
      <c r="BC24" s="1824"/>
      <c r="BD24" s="1824"/>
      <c r="BE24" s="1824"/>
      <c r="BF24" s="1824"/>
      <c r="BG24" s="1636"/>
    </row>
    <row customHeight="1" ht="12">
      <c r="A25" s="1167" t="s">
        <v>991</v>
      </c>
      <c r="B25" s="1167"/>
      <c r="C25" s="1167"/>
      <c r="D25" s="1161"/>
      <c r="E25" s="1171"/>
      <c r="F25" s="2538"/>
      <c r="G25" s="1191"/>
      <c r="H25" s="1191"/>
      <c r="I25" s="2536" t="s">
        <v>1029</v>
      </c>
      <c r="J25" s="2536"/>
      <c r="K25" s="2536"/>
      <c r="L25" s="1174"/>
      <c r="M25" s="1174"/>
      <c r="N25" s="1175"/>
      <c r="O25" s="1175"/>
      <c r="P25" s="1175"/>
      <c r="Q25" s="1175"/>
      <c r="R25" s="1175"/>
      <c r="S25" s="1175"/>
      <c r="T25" s="1175"/>
      <c r="U25" s="1175"/>
      <c r="V25" s="1175"/>
      <c r="W25" s="1175"/>
      <c r="X25" s="1175"/>
      <c r="Y25" s="1175"/>
      <c r="Z25" s="1175"/>
      <c r="AA25" s="1175"/>
      <c r="AB25" s="1175"/>
      <c r="AC25" s="1175"/>
      <c r="AD25" s="1175"/>
      <c r="AE25" s="1175"/>
      <c r="AF25" s="1175"/>
      <c r="AG25" s="1174"/>
      <c r="AH25" s="1174"/>
      <c r="AI25" s="1175"/>
      <c r="AJ25" s="1174"/>
      <c r="AK25" s="1175"/>
      <c r="AL25" s="1989"/>
      <c r="AM25" s="1824"/>
      <c r="AN25" s="1824"/>
      <c r="AO25" s="1824"/>
      <c r="AP25" s="1824"/>
      <c r="AQ25" s="1824"/>
      <c r="AR25" s="1824"/>
      <c r="AS25" s="1824"/>
      <c r="AT25" s="1824"/>
      <c r="AU25" s="1824"/>
      <c r="AV25" s="1824"/>
      <c r="AW25" s="1824"/>
      <c r="AX25" s="1824"/>
      <c r="AY25" s="1824"/>
      <c r="AZ25" s="1824"/>
      <c r="BA25" s="1824"/>
      <c r="BB25" s="1824"/>
      <c r="BC25" s="1824"/>
      <c r="BD25" s="1824"/>
      <c r="BE25" s="1824"/>
      <c r="BF25" s="1824"/>
      <c r="BG25" s="1636"/>
    </row>
    <row customHeight="1" ht="0.75">
      <c r="A26" s="1167" t="s">
        <v>991</v>
      </c>
      <c r="B26" s="1167"/>
      <c r="C26" s="1167"/>
      <c r="D26" s="1161"/>
      <c r="E26" s="1171"/>
      <c r="F26" s="2537">
        <v>2028</v>
      </c>
      <c r="G26" s="2516"/>
      <c r="H26" s="2541" t="s">
        <v>373</v>
      </c>
      <c r="I26" s="2542"/>
      <c r="J26" s="2543"/>
      <c r="K26" s="2543"/>
      <c r="L26" s="2535"/>
      <c r="M26" s="2269"/>
      <c r="N26" s="2037"/>
      <c r="O26" s="2036"/>
      <c r="P26" s="2037"/>
      <c r="Q26" s="2037"/>
      <c r="R26" s="2037"/>
      <c r="S26" s="2037"/>
      <c r="T26" s="2037"/>
      <c r="U26" s="2037"/>
      <c r="V26" s="2037"/>
      <c r="W26" s="2037"/>
      <c r="X26" s="2037"/>
      <c r="Y26" s="2037"/>
      <c r="Z26" s="2037"/>
      <c r="AA26" s="2037"/>
      <c r="AB26" s="2037"/>
      <c r="AC26" s="2037"/>
      <c r="AD26" s="2037"/>
      <c r="AE26" s="2037"/>
      <c r="AF26" s="2539"/>
      <c r="AG26" s="2535"/>
      <c r="AH26" s="2535"/>
      <c r="AI26" s="2539"/>
      <c r="AJ26" s="2535"/>
      <c r="AK26" s="2535"/>
      <c r="AL26" s="1989"/>
      <c r="AM26" s="1824"/>
      <c r="AN26" s="1824"/>
      <c r="AO26" s="1824"/>
      <c r="AP26" s="1824"/>
      <c r="AQ26" s="1824"/>
      <c r="AR26" s="1824"/>
      <c r="AS26" s="1824"/>
      <c r="AT26" s="1824"/>
      <c r="AU26" s="1824"/>
      <c r="AV26" s="1824"/>
      <c r="AW26" s="1824"/>
      <c r="AX26" s="1824"/>
      <c r="AY26" s="1824"/>
      <c r="AZ26" s="1824"/>
      <c r="BA26" s="1824"/>
      <c r="BB26" s="1824"/>
      <c r="BC26" s="1824"/>
      <c r="BD26" s="1824"/>
      <c r="BE26" s="1824"/>
      <c r="BF26" s="1824"/>
      <c r="BG26" s="1636"/>
    </row>
    <row customHeight="1" ht="0.75">
      <c r="A27" s="1167" t="s">
        <v>991</v>
      </c>
      <c r="B27" s="1167"/>
      <c r="C27" s="1167"/>
      <c r="D27" s="1161"/>
      <c r="E27" s="1171"/>
      <c r="F27" s="2537"/>
      <c r="G27" s="2516"/>
      <c r="H27" s="2541"/>
      <c r="I27" s="2542"/>
      <c r="J27" s="2543"/>
      <c r="K27" s="2543"/>
      <c r="L27" s="2535"/>
      <c r="M27" s="2269"/>
      <c r="N27" s="2544"/>
      <c r="O27" s="2545"/>
      <c r="P27" s="2589"/>
      <c r="Q27" s="2540"/>
      <c r="R27" s="2540"/>
      <c r="S27" s="2540"/>
      <c r="T27" s="2540"/>
      <c r="U27" s="2540"/>
      <c r="V27" s="2540"/>
      <c r="W27" s="2540"/>
      <c r="X27" s="2540"/>
      <c r="Y27" s="2540"/>
      <c r="Z27" s="2038"/>
      <c r="AA27" s="2039"/>
      <c r="AB27" s="2039"/>
      <c r="AC27" s="2040"/>
      <c r="AD27" s="2040"/>
      <c r="AE27" s="2041"/>
      <c r="AF27" s="2539"/>
      <c r="AG27" s="2535"/>
      <c r="AH27" s="2535"/>
      <c r="AI27" s="2539"/>
      <c r="AJ27" s="2535"/>
      <c r="AK27" s="2535"/>
      <c r="AL27" s="1989"/>
      <c r="AM27" s="1824"/>
      <c r="AN27" s="1824"/>
      <c r="AO27" s="1824"/>
      <c r="AP27" s="1824"/>
      <c r="AQ27" s="1824"/>
      <c r="AR27" s="1824"/>
      <c r="AS27" s="1824"/>
      <c r="AT27" s="1824"/>
      <c r="AU27" s="1824"/>
      <c r="AV27" s="1824"/>
      <c r="AW27" s="1824"/>
      <c r="AX27" s="1824"/>
      <c r="AY27" s="1824"/>
      <c r="AZ27" s="1824"/>
      <c r="BA27" s="1824"/>
      <c r="BB27" s="1824"/>
      <c r="BC27" s="1824"/>
      <c r="BD27" s="1824"/>
      <c r="BE27" s="1824"/>
      <c r="BF27" s="1824"/>
      <c r="BG27" s="1636"/>
    </row>
    <row customHeight="1" ht="0.75">
      <c r="A28" s="1167" t="s">
        <v>991</v>
      </c>
      <c r="B28" s="1167"/>
      <c r="C28" s="1167"/>
      <c r="D28" s="1161"/>
      <c r="E28" s="1171"/>
      <c r="F28" s="2537"/>
      <c r="G28" s="2516"/>
      <c r="H28" s="2541"/>
      <c r="I28" s="2542"/>
      <c r="J28" s="2543"/>
      <c r="K28" s="2543"/>
      <c r="L28" s="2535"/>
      <c r="M28" s="2269"/>
      <c r="N28" s="2544"/>
      <c r="O28" s="2545"/>
      <c r="P28" s="2590"/>
      <c r="Q28" s="2540"/>
      <c r="R28" s="2540"/>
      <c r="S28" s="2540"/>
      <c r="T28" s="2540"/>
      <c r="U28" s="2540"/>
      <c r="V28" s="2540"/>
      <c r="W28" s="2540"/>
      <c r="X28" s="2540"/>
      <c r="Y28" s="2540"/>
      <c r="Z28" s="2042"/>
      <c r="AA28" s="2043"/>
      <c r="AB28" s="2044"/>
      <c r="AC28" s="2045"/>
      <c r="AD28" s="2044"/>
      <c r="AE28" s="2045"/>
      <c r="AF28" s="2539"/>
      <c r="AG28" s="2535"/>
      <c r="AH28" s="2535"/>
      <c r="AI28" s="2539"/>
      <c r="AJ28" s="2535"/>
      <c r="AK28" s="2535"/>
      <c r="AL28" s="1989"/>
      <c r="AM28" s="1824"/>
      <c r="AN28" s="1824"/>
      <c r="AO28" s="1824"/>
      <c r="AP28" s="1824"/>
      <c r="AQ28" s="1824"/>
      <c r="AR28" s="1824"/>
      <c r="AS28" s="1824"/>
      <c r="AT28" s="1824"/>
      <c r="AU28" s="1824"/>
      <c r="AV28" s="1824"/>
      <c r="AW28" s="1824"/>
      <c r="AX28" s="1824"/>
      <c r="AY28" s="1824"/>
      <c r="AZ28" s="1824"/>
      <c r="BA28" s="1824"/>
      <c r="BB28" s="1824"/>
      <c r="BC28" s="1824"/>
      <c r="BD28" s="1824"/>
      <c r="BE28" s="1824"/>
      <c r="BF28" s="1824"/>
      <c r="BG28" s="1636"/>
    </row>
    <row customHeight="1" ht="0.75">
      <c r="A29" s="1167" t="s">
        <v>991</v>
      </c>
      <c r="B29" s="1167"/>
      <c r="C29" s="1167"/>
      <c r="D29" s="1161"/>
      <c r="E29" s="1171"/>
      <c r="F29" s="2537"/>
      <c r="G29" s="2516"/>
      <c r="H29" s="2541"/>
      <c r="I29" s="2542"/>
      <c r="J29" s="2543"/>
      <c r="K29" s="2543"/>
      <c r="L29" s="2535"/>
      <c r="M29" s="2269"/>
      <c r="N29" s="2544"/>
      <c r="O29" s="2545"/>
      <c r="P29" s="2591"/>
      <c r="Q29" s="2540"/>
      <c r="R29" s="2540"/>
      <c r="S29" s="2540"/>
      <c r="T29" s="2540"/>
      <c r="U29" s="2540"/>
      <c r="V29" s="2540"/>
      <c r="W29" s="2540"/>
      <c r="X29" s="2540"/>
      <c r="Y29" s="2540"/>
      <c r="Z29" s="2038"/>
      <c r="AA29" s="2039"/>
      <c r="AB29" s="2046"/>
      <c r="AC29" s="2040"/>
      <c r="AD29" s="2040"/>
      <c r="AE29" s="2047"/>
      <c r="AF29" s="2539"/>
      <c r="AG29" s="2535"/>
      <c r="AH29" s="2535"/>
      <c r="AI29" s="2539"/>
      <c r="AJ29" s="2535"/>
      <c r="AK29" s="2535"/>
      <c r="AL29" s="1989"/>
      <c r="AM29" s="1824"/>
      <c r="AN29" s="1824"/>
      <c r="AO29" s="1824"/>
      <c r="AP29" s="1824"/>
      <c r="AQ29" s="1824"/>
      <c r="AR29" s="1824"/>
      <c r="AS29" s="1824"/>
      <c r="AT29" s="1824"/>
      <c r="AU29" s="1824"/>
      <c r="AV29" s="1824"/>
      <c r="AW29" s="1824"/>
      <c r="AX29" s="1824"/>
      <c r="AY29" s="1824"/>
      <c r="AZ29" s="1824"/>
      <c r="BA29" s="1824"/>
      <c r="BB29" s="1824"/>
      <c r="BC29" s="1824"/>
      <c r="BD29" s="1824"/>
      <c r="BE29" s="1824"/>
      <c r="BF29" s="1824"/>
      <c r="BG29" s="1636"/>
    </row>
    <row customHeight="1" ht="0.75">
      <c r="A30" s="1167" t="s">
        <v>991</v>
      </c>
      <c r="B30" s="1167"/>
      <c r="C30" s="1167"/>
      <c r="D30" s="1161"/>
      <c r="E30" s="1171"/>
      <c r="F30" s="2537"/>
      <c r="G30" s="2516"/>
      <c r="H30" s="2541"/>
      <c r="I30" s="2542"/>
      <c r="J30" s="2543"/>
      <c r="K30" s="2543"/>
      <c r="L30" s="2535"/>
      <c r="M30" s="2269"/>
      <c r="N30" s="2039"/>
      <c r="O30" s="2039"/>
      <c r="P30" s="2046"/>
      <c r="Q30" s="2039"/>
      <c r="R30" s="2039"/>
      <c r="S30" s="2039"/>
      <c r="T30" s="2039"/>
      <c r="U30" s="2039"/>
      <c r="V30" s="2039"/>
      <c r="W30" s="2039"/>
      <c r="X30" s="2039"/>
      <c r="Y30" s="2039"/>
      <c r="Z30" s="2039"/>
      <c r="AA30" s="2039"/>
      <c r="AB30" s="2039"/>
      <c r="AC30" s="2039"/>
      <c r="AD30" s="2039"/>
      <c r="AE30" s="2048"/>
      <c r="AF30" s="2539"/>
      <c r="AG30" s="2535"/>
      <c r="AH30" s="2535"/>
      <c r="AI30" s="2539"/>
      <c r="AJ30" s="2535"/>
      <c r="AK30" s="2535"/>
      <c r="AL30" s="1989"/>
      <c r="AM30" s="1824"/>
      <c r="AN30" s="1824"/>
      <c r="AO30" s="1824"/>
      <c r="AP30" s="1824"/>
      <c r="AQ30" s="1824"/>
      <c r="AR30" s="1824"/>
      <c r="AS30" s="1824"/>
      <c r="AT30" s="1824"/>
      <c r="AU30" s="1824"/>
      <c r="AV30" s="1824"/>
      <c r="AW30" s="1824"/>
      <c r="AX30" s="1824"/>
      <c r="AY30" s="1824"/>
      <c r="AZ30" s="1824"/>
      <c r="BA30" s="1824"/>
      <c r="BB30" s="1824"/>
      <c r="BC30" s="1824"/>
      <c r="BD30" s="1824"/>
      <c r="BE30" s="1824"/>
      <c r="BF30" s="1824"/>
      <c r="BG30" s="1636"/>
    </row>
    <row customHeight="1" ht="11.25">
      <c r="A31" s="1167" t="s">
        <v>991</v>
      </c>
      <c r="B31" s="1167"/>
      <c r="C31" s="1167"/>
      <c r="D31" s="1161"/>
      <c r="E31" s="1171"/>
      <c r="F31" s="1830"/>
      <c r="G31" s="684" t="s">
        <v>686</v>
      </c>
      <c r="H31" s="2516" t="s">
        <v>108</v>
      </c>
      <c r="I31" s="2517"/>
      <c r="J31" s="2486"/>
      <c r="K31" s="2518" t="s">
        <v>1030</v>
      </c>
      <c r="L31" s="2108" t="s">
        <v>19</v>
      </c>
      <c r="M31" s="2109"/>
      <c r="N31" s="1987"/>
      <c r="O31" s="1178" t="s">
        <v>373</v>
      </c>
      <c r="P31" s="1179"/>
      <c r="Q31" s="1179"/>
      <c r="R31" s="1179"/>
      <c r="S31" s="1179"/>
      <c r="T31" s="1179"/>
      <c r="U31" s="1179"/>
      <c r="V31" s="1179"/>
      <c r="W31" s="1179"/>
      <c r="X31" s="1179"/>
      <c r="Y31" s="1179"/>
      <c r="Z31" s="1179"/>
      <c r="AA31" s="1179"/>
      <c r="AB31" s="1179"/>
      <c r="AC31" s="1179"/>
      <c r="AD31" s="1179"/>
      <c r="AE31" s="1179"/>
      <c r="AF31" s="2507">
        <v>2028</v>
      </c>
      <c r="AG31" s="2508" t="s">
        <v>1024</v>
      </c>
      <c r="AH31" s="2508" t="s">
        <v>1031</v>
      </c>
      <c r="AI31" s="2507"/>
      <c r="AJ31" s="2508"/>
      <c r="AK31" s="2508"/>
      <c r="AL31" s="1989"/>
      <c r="AM31" s="1824"/>
      <c r="AN31" s="1824"/>
      <c r="AO31" s="1824"/>
      <c r="AP31" s="1824"/>
      <c r="AQ31" s="1824"/>
      <c r="AR31" s="1824"/>
      <c r="AS31" s="1824"/>
      <c r="AT31" s="1824"/>
      <c r="AU31" s="1824"/>
      <c r="AV31" s="1824"/>
      <c r="AW31" s="1824"/>
      <c r="AX31" s="1824"/>
      <c r="AY31" s="1824"/>
      <c r="AZ31" s="1824"/>
      <c r="BA31" s="1824"/>
      <c r="BB31" s="1824"/>
      <c r="BC31" s="1824"/>
      <c r="BD31" s="1824"/>
      <c r="BE31" s="1824"/>
      <c r="BF31" s="1824"/>
      <c r="BG31" s="1636"/>
    </row>
    <row customHeight="1" ht="11.25">
      <c r="A32" s="1167" t="s">
        <v>991</v>
      </c>
      <c r="B32" s="1167"/>
      <c r="C32" s="1167"/>
      <c r="D32" s="1161"/>
      <c r="E32" s="1171"/>
      <c r="F32" s="1830"/>
      <c r="G32" s="1831"/>
      <c r="H32" s="2516" t="s">
        <v>373</v>
      </c>
      <c r="I32" s="2517"/>
      <c r="J32" s="2486"/>
      <c r="K32" s="2518"/>
      <c r="L32" s="2108"/>
      <c r="M32" s="2109"/>
      <c r="N32" s="2509"/>
      <c r="O32" s="2510">
        <v>1</v>
      </c>
      <c r="P32" s="2511" t="s">
        <v>19</v>
      </c>
      <c r="Q32" s="2514" t="s">
        <v>22</v>
      </c>
      <c r="R32" s="2514" t="s">
        <v>22</v>
      </c>
      <c r="S32" s="2514" t="s">
        <v>22</v>
      </c>
      <c r="T32" s="2514" t="s">
        <v>22</v>
      </c>
      <c r="U32" s="2514" t="s">
        <v>22</v>
      </c>
      <c r="V32" s="2514" t="s">
        <v>22</v>
      </c>
      <c r="W32" s="2514" t="s">
        <v>22</v>
      </c>
      <c r="X32" s="2514" t="s">
        <v>22</v>
      </c>
      <c r="Y32" s="2514"/>
      <c r="Z32" s="1176"/>
      <c r="AA32" s="1177"/>
      <c r="AB32" s="1177"/>
      <c r="AC32" s="1181"/>
      <c r="AD32" s="1181"/>
      <c r="AE32" s="1182"/>
      <c r="AF32" s="2507"/>
      <c r="AG32" s="2508"/>
      <c r="AH32" s="2508"/>
      <c r="AI32" s="2507"/>
      <c r="AJ32" s="2508"/>
      <c r="AK32" s="2508"/>
      <c r="AL32" s="1989"/>
      <c r="AM32" s="1824"/>
      <c r="AN32" s="1824"/>
      <c r="AO32" s="1824"/>
      <c r="AP32" s="1824"/>
      <c r="AQ32" s="1824"/>
      <c r="AR32" s="1824"/>
      <c r="AS32" s="1824"/>
      <c r="AT32" s="1824"/>
      <c r="AU32" s="1824"/>
      <c r="AV32" s="1824"/>
      <c r="AW32" s="1824"/>
      <c r="AX32" s="1824"/>
      <c r="AY32" s="1824"/>
      <c r="AZ32" s="1824"/>
      <c r="BA32" s="1824"/>
      <c r="BB32" s="1824"/>
      <c r="BC32" s="1824"/>
      <c r="BD32" s="1824"/>
      <c r="BE32" s="1824"/>
      <c r="BF32" s="1824"/>
      <c r="BG32" s="1636"/>
    </row>
    <row customHeight="1" ht="35">
      <c r="A33" s="1167" t="s">
        <v>991</v>
      </c>
      <c r="B33" s="1167"/>
      <c r="C33" s="1167"/>
      <c r="D33" s="1161"/>
      <c r="E33" s="1171"/>
      <c r="F33" s="1830"/>
      <c r="G33" s="1831"/>
      <c r="H33" s="2516" t="s">
        <v>373</v>
      </c>
      <c r="I33" s="2517"/>
      <c r="J33" s="2486"/>
      <c r="K33" s="2518"/>
      <c r="L33" s="2108"/>
      <c r="M33" s="2109"/>
      <c r="N33" s="2509"/>
      <c r="O33" s="2510"/>
      <c r="P33" s="2512"/>
      <c r="Q33" s="2514"/>
      <c r="R33" s="2514"/>
      <c r="S33" s="2515"/>
      <c r="T33" s="2514"/>
      <c r="U33" s="2514"/>
      <c r="V33" s="2514"/>
      <c r="W33" s="2514"/>
      <c r="X33" s="2514"/>
      <c r="Y33" s="2514"/>
      <c r="Z33" s="1829"/>
      <c r="AA33" s="1795">
        <v>1</v>
      </c>
      <c r="AB33" s="1180" t="s">
        <v>1026</v>
      </c>
      <c r="AC33" s="1170">
        <v>6802090</v>
      </c>
      <c r="AD33" s="1180" t="str">
        <f>AB33</f>
        <v>      Амортизационные отчисления с выделением результатов переоценки основных средств и нематериальных активов</v>
      </c>
      <c r="AE33" s="1170"/>
      <c r="AF33" s="2507"/>
      <c r="AG33" s="2508"/>
      <c r="AH33" s="2508"/>
      <c r="AI33" s="2507"/>
      <c r="AJ33" s="2508"/>
      <c r="AK33" s="2508"/>
      <c r="AL33" s="1989"/>
      <c r="AM33" s="1824"/>
      <c r="AN33" s="1824"/>
      <c r="AO33" s="1824"/>
      <c r="AP33" s="1824"/>
      <c r="AQ33" s="1824"/>
      <c r="AR33" s="1824"/>
      <c r="AS33" s="1824"/>
      <c r="AT33" s="1824"/>
      <c r="AU33" s="1824"/>
      <c r="AV33" s="1824"/>
      <c r="AW33" s="1824"/>
      <c r="AX33" s="1824"/>
      <c r="AY33" s="1824"/>
      <c r="AZ33" s="1824"/>
      <c r="BA33" s="1824"/>
      <c r="BB33" s="1824"/>
      <c r="BC33" s="1824"/>
      <c r="BD33" s="1824"/>
      <c r="BE33" s="1824"/>
      <c r="BF33" s="1824"/>
      <c r="BG33" s="1636"/>
    </row>
    <row customHeight="1" ht="11.25">
      <c r="A34" s="1167" t="s">
        <v>991</v>
      </c>
      <c r="B34" s="1167"/>
      <c r="C34" s="1167"/>
      <c r="D34" s="1161"/>
      <c r="E34" s="1171"/>
      <c r="F34" s="1830"/>
      <c r="G34" s="1831"/>
      <c r="H34" s="2516" t="s">
        <v>373</v>
      </c>
      <c r="I34" s="2517"/>
      <c r="J34" s="2486"/>
      <c r="K34" s="2518"/>
      <c r="L34" s="2108"/>
      <c r="M34" s="2109"/>
      <c r="N34" s="2509"/>
      <c r="O34" s="2510"/>
      <c r="P34" s="2513"/>
      <c r="Q34" s="2514"/>
      <c r="R34" s="2514"/>
      <c r="S34" s="2515"/>
      <c r="T34" s="2514"/>
      <c r="U34" s="2514"/>
      <c r="V34" s="2514"/>
      <c r="W34" s="2514"/>
      <c r="X34" s="2514"/>
      <c r="Y34" s="2514"/>
      <c r="Z34" s="1176"/>
      <c r="AA34" s="1177"/>
      <c r="AB34" s="1242" t="s">
        <v>1027</v>
      </c>
      <c r="AC34" s="1181"/>
      <c r="AD34" s="1181"/>
      <c r="AE34" s="1183"/>
      <c r="AF34" s="2507"/>
      <c r="AG34" s="2508"/>
      <c r="AH34" s="2508"/>
      <c r="AI34" s="2507"/>
      <c r="AJ34" s="2508"/>
      <c r="AK34" s="2508"/>
      <c r="AL34" s="1989"/>
      <c r="AM34" s="1824"/>
      <c r="AN34" s="1824"/>
      <c r="AO34" s="1824"/>
      <c r="AP34" s="1824"/>
      <c r="AQ34" s="1824"/>
      <c r="AR34" s="1824"/>
      <c r="AS34" s="1824"/>
      <c r="AT34" s="1824"/>
      <c r="AU34" s="1824"/>
      <c r="AV34" s="1824"/>
      <c r="AW34" s="1824"/>
      <c r="AX34" s="1824"/>
      <c r="AY34" s="1824"/>
      <c r="AZ34" s="1824"/>
      <c r="BA34" s="1824"/>
      <c r="BB34" s="1824"/>
      <c r="BC34" s="1824"/>
      <c r="BD34" s="1824"/>
      <c r="BE34" s="1824"/>
      <c r="BF34" s="1824"/>
      <c r="BG34" s="1636"/>
    </row>
    <row customHeight="1" ht="11.25">
      <c r="A35" s="1167" t="s">
        <v>991</v>
      </c>
      <c r="B35" s="1167"/>
      <c r="C35" s="1167"/>
      <c r="D35" s="1161"/>
      <c r="E35" s="1171"/>
      <c r="F35" s="1830"/>
      <c r="G35" s="1831"/>
      <c r="H35" s="2516" t="s">
        <v>373</v>
      </c>
      <c r="I35" s="2517"/>
      <c r="J35" s="2486"/>
      <c r="K35" s="2518"/>
      <c r="L35" s="2108"/>
      <c r="M35" s="2109"/>
      <c r="N35" s="1176"/>
      <c r="O35" s="1177"/>
      <c r="P35" s="1169" t="s">
        <v>1028</v>
      </c>
      <c r="Q35" s="1177"/>
      <c r="R35" s="1177"/>
      <c r="S35" s="1177"/>
      <c r="T35" s="1177"/>
      <c r="U35" s="1177"/>
      <c r="V35" s="1177"/>
      <c r="W35" s="1177"/>
      <c r="X35" s="1177"/>
      <c r="Y35" s="1177"/>
      <c r="Z35" s="1177"/>
      <c r="AA35" s="1177"/>
      <c r="AB35" s="1177"/>
      <c r="AC35" s="1177"/>
      <c r="AD35" s="1177"/>
      <c r="AE35" s="1184"/>
      <c r="AF35" s="2507"/>
      <c r="AG35" s="2508"/>
      <c r="AH35" s="2508"/>
      <c r="AI35" s="2507"/>
      <c r="AJ35" s="2508"/>
      <c r="AK35" s="2508"/>
      <c r="AL35" s="1989"/>
      <c r="AM35" s="1824"/>
      <c r="AN35" s="1824"/>
      <c r="AO35" s="1824"/>
      <c r="AP35" s="1824"/>
      <c r="AQ35" s="1824"/>
      <c r="AR35" s="1824"/>
      <c r="AS35" s="1824"/>
      <c r="AT35" s="1824"/>
      <c r="AU35" s="1824"/>
      <c r="AV35" s="1824"/>
      <c r="AW35" s="1824"/>
      <c r="AX35" s="1824"/>
      <c r="AY35" s="1824"/>
      <c r="AZ35" s="1824"/>
      <c r="BA35" s="1824"/>
      <c r="BB35" s="1824"/>
      <c r="BC35" s="1824"/>
      <c r="BD35" s="1824"/>
      <c r="BE35" s="1824"/>
      <c r="BF35" s="1824"/>
      <c r="BG35" s="1636"/>
    </row>
    <row customHeight="1" ht="12">
      <c r="A36" s="1167" t="s">
        <v>991</v>
      </c>
      <c r="B36" s="1167"/>
      <c r="C36" s="1167"/>
      <c r="D36" s="1161"/>
      <c r="E36" s="1171"/>
      <c r="F36" s="2538"/>
      <c r="G36" s="1191"/>
      <c r="H36" s="1191"/>
      <c r="I36" s="2536" t="s">
        <v>1029</v>
      </c>
      <c r="J36" s="2536"/>
      <c r="K36" s="2536"/>
      <c r="L36" s="1174"/>
      <c r="M36" s="1174"/>
      <c r="N36" s="1175"/>
      <c r="O36" s="1175"/>
      <c r="P36" s="1175"/>
      <c r="Q36" s="1175"/>
      <c r="R36" s="1175"/>
      <c r="S36" s="1175"/>
      <c r="T36" s="1175"/>
      <c r="U36" s="1175"/>
      <c r="V36" s="1175"/>
      <c r="W36" s="1175"/>
      <c r="X36" s="1175"/>
      <c r="Y36" s="1175"/>
      <c r="Z36" s="1175"/>
      <c r="AA36" s="1175"/>
      <c r="AB36" s="1175"/>
      <c r="AC36" s="1175"/>
      <c r="AD36" s="1175"/>
      <c r="AE36" s="1175"/>
      <c r="AF36" s="1175"/>
      <c r="AG36" s="1174"/>
      <c r="AH36" s="1174"/>
      <c r="AI36" s="1175"/>
      <c r="AJ36" s="1174"/>
      <c r="AK36" s="1175"/>
      <c r="AL36" s="1989"/>
      <c r="AM36" s="1824"/>
      <c r="AN36" s="1824"/>
      <c r="AO36" s="1824"/>
      <c r="AP36" s="1824"/>
      <c r="AQ36" s="1824"/>
      <c r="AR36" s="1824"/>
      <c r="AS36" s="1824"/>
      <c r="AT36" s="1824"/>
      <c r="AU36" s="1824"/>
      <c r="AV36" s="1824"/>
      <c r="AW36" s="1824"/>
      <c r="AX36" s="1824"/>
      <c r="AY36" s="1824"/>
      <c r="AZ36" s="1824"/>
      <c r="BA36" s="1824"/>
      <c r="BB36" s="1824"/>
      <c r="BC36" s="1824"/>
      <c r="BD36" s="1824"/>
      <c r="BE36" s="1824"/>
      <c r="BF36" s="1824"/>
      <c r="BG36" s="1636"/>
    </row>
    <row customHeight="1" ht="0.75">
      <c r="A37" s="1167" t="s">
        <v>991</v>
      </c>
      <c r="B37" s="1167"/>
      <c r="C37" s="1167"/>
      <c r="D37" s="1161"/>
      <c r="E37" s="1171"/>
      <c r="F37" s="2537">
        <v>2029</v>
      </c>
      <c r="G37" s="2516"/>
      <c r="H37" s="2541" t="s">
        <v>373</v>
      </c>
      <c r="I37" s="2542"/>
      <c r="J37" s="2543"/>
      <c r="K37" s="2543"/>
      <c r="L37" s="2535"/>
      <c r="M37" s="2269"/>
      <c r="N37" s="2037"/>
      <c r="O37" s="2036"/>
      <c r="P37" s="2037"/>
      <c r="Q37" s="2037"/>
      <c r="R37" s="2037"/>
      <c r="S37" s="2037"/>
      <c r="T37" s="2037"/>
      <c r="U37" s="2037"/>
      <c r="V37" s="2037"/>
      <c r="W37" s="2037"/>
      <c r="X37" s="2037"/>
      <c r="Y37" s="2037"/>
      <c r="Z37" s="2037"/>
      <c r="AA37" s="2037"/>
      <c r="AB37" s="2037"/>
      <c r="AC37" s="2037"/>
      <c r="AD37" s="2037"/>
      <c r="AE37" s="2037"/>
      <c r="AF37" s="2539"/>
      <c r="AG37" s="2535"/>
      <c r="AH37" s="2535"/>
      <c r="AI37" s="2539"/>
      <c r="AJ37" s="2535"/>
      <c r="AK37" s="2535"/>
      <c r="AL37" s="1989"/>
      <c r="AM37" s="1824"/>
      <c r="AN37" s="1824"/>
      <c r="AO37" s="1824"/>
      <c r="AP37" s="1824"/>
      <c r="AQ37" s="1824"/>
      <c r="AR37" s="1824"/>
      <c r="AS37" s="1824"/>
      <c r="AT37" s="1824"/>
      <c r="AU37" s="1824"/>
      <c r="AV37" s="1824"/>
      <c r="AW37" s="1824"/>
      <c r="AX37" s="1824"/>
      <c r="AY37" s="1824"/>
      <c r="AZ37" s="1824"/>
      <c r="BA37" s="1824"/>
      <c r="BB37" s="1824"/>
      <c r="BC37" s="1824"/>
      <c r="BD37" s="1824"/>
      <c r="BE37" s="1824"/>
      <c r="BF37" s="1824"/>
      <c r="BG37" s="1636"/>
    </row>
    <row customHeight="1" ht="0.75">
      <c r="A38" s="1167" t="s">
        <v>991</v>
      </c>
      <c r="B38" s="1167"/>
      <c r="C38" s="1167"/>
      <c r="D38" s="1161"/>
      <c r="E38" s="1171"/>
      <c r="F38" s="2537"/>
      <c r="G38" s="2516"/>
      <c r="H38" s="2541"/>
      <c r="I38" s="2542"/>
      <c r="J38" s="2543"/>
      <c r="K38" s="2543"/>
      <c r="L38" s="2535"/>
      <c r="M38" s="2269"/>
      <c r="N38" s="2544"/>
      <c r="O38" s="2545"/>
      <c r="P38" s="2589"/>
      <c r="Q38" s="2540"/>
      <c r="R38" s="2540"/>
      <c r="S38" s="2540"/>
      <c r="T38" s="2540"/>
      <c r="U38" s="2540"/>
      <c r="V38" s="2540"/>
      <c r="W38" s="2540"/>
      <c r="X38" s="2540"/>
      <c r="Y38" s="2540"/>
      <c r="Z38" s="2038"/>
      <c r="AA38" s="2039"/>
      <c r="AB38" s="2039"/>
      <c r="AC38" s="2040"/>
      <c r="AD38" s="2040"/>
      <c r="AE38" s="2041"/>
      <c r="AF38" s="2539"/>
      <c r="AG38" s="2535"/>
      <c r="AH38" s="2535"/>
      <c r="AI38" s="2539"/>
      <c r="AJ38" s="2535"/>
      <c r="AK38" s="2535"/>
      <c r="AL38" s="1989"/>
      <c r="AM38" s="1824"/>
      <c r="AN38" s="1824"/>
      <c r="AO38" s="1824"/>
      <c r="AP38" s="1824"/>
      <c r="AQ38" s="1824"/>
      <c r="AR38" s="1824"/>
      <c r="AS38" s="1824"/>
      <c r="AT38" s="1824"/>
      <c r="AU38" s="1824"/>
      <c r="AV38" s="1824"/>
      <c r="AW38" s="1824"/>
      <c r="AX38" s="1824"/>
      <c r="AY38" s="1824"/>
      <c r="AZ38" s="1824"/>
      <c r="BA38" s="1824"/>
      <c r="BB38" s="1824"/>
      <c r="BC38" s="1824"/>
      <c r="BD38" s="1824"/>
      <c r="BE38" s="1824"/>
      <c r="BF38" s="1824"/>
      <c r="BG38" s="1636"/>
    </row>
    <row customHeight="1" ht="0.75">
      <c r="A39" s="1167" t="s">
        <v>991</v>
      </c>
      <c r="B39" s="1167"/>
      <c r="C39" s="1167"/>
      <c r="D39" s="1161"/>
      <c r="E39" s="1171"/>
      <c r="F39" s="2537"/>
      <c r="G39" s="2516"/>
      <c r="H39" s="2541"/>
      <c r="I39" s="2542"/>
      <c r="J39" s="2543"/>
      <c r="K39" s="2543"/>
      <c r="L39" s="2535"/>
      <c r="M39" s="2269"/>
      <c r="N39" s="2544"/>
      <c r="O39" s="2545"/>
      <c r="P39" s="2590"/>
      <c r="Q39" s="2540"/>
      <c r="R39" s="2540"/>
      <c r="S39" s="2540"/>
      <c r="T39" s="2540"/>
      <c r="U39" s="2540"/>
      <c r="V39" s="2540"/>
      <c r="W39" s="2540"/>
      <c r="X39" s="2540"/>
      <c r="Y39" s="2540"/>
      <c r="Z39" s="2042"/>
      <c r="AA39" s="2043"/>
      <c r="AB39" s="2044"/>
      <c r="AC39" s="2045"/>
      <c r="AD39" s="2044"/>
      <c r="AE39" s="2045"/>
      <c r="AF39" s="2539"/>
      <c r="AG39" s="2535"/>
      <c r="AH39" s="2535"/>
      <c r="AI39" s="2539"/>
      <c r="AJ39" s="2535"/>
      <c r="AK39" s="2535"/>
      <c r="AL39" s="1989"/>
      <c r="AM39" s="1824"/>
      <c r="AN39" s="1824"/>
      <c r="AO39" s="1824"/>
      <c r="AP39" s="1824"/>
      <c r="AQ39" s="1824"/>
      <c r="AR39" s="1824"/>
      <c r="AS39" s="1824"/>
      <c r="AT39" s="1824"/>
      <c r="AU39" s="1824"/>
      <c r="AV39" s="1824"/>
      <c r="AW39" s="1824"/>
      <c r="AX39" s="1824"/>
      <c r="AY39" s="1824"/>
      <c r="AZ39" s="1824"/>
      <c r="BA39" s="1824"/>
      <c r="BB39" s="1824"/>
      <c r="BC39" s="1824"/>
      <c r="BD39" s="1824"/>
      <c r="BE39" s="1824"/>
      <c r="BF39" s="1824"/>
      <c r="BG39" s="1636"/>
    </row>
    <row customHeight="1" ht="0.75">
      <c r="A40" s="1167" t="s">
        <v>991</v>
      </c>
      <c r="B40" s="1167"/>
      <c r="C40" s="1167"/>
      <c r="D40" s="1161"/>
      <c r="E40" s="1171"/>
      <c r="F40" s="2537"/>
      <c r="G40" s="2516"/>
      <c r="H40" s="2541"/>
      <c r="I40" s="2542"/>
      <c r="J40" s="2543"/>
      <c r="K40" s="2543"/>
      <c r="L40" s="2535"/>
      <c r="M40" s="2269"/>
      <c r="N40" s="2544"/>
      <c r="O40" s="2545"/>
      <c r="P40" s="2591"/>
      <c r="Q40" s="2540"/>
      <c r="R40" s="2540"/>
      <c r="S40" s="2540"/>
      <c r="T40" s="2540"/>
      <c r="U40" s="2540"/>
      <c r="V40" s="2540"/>
      <c r="W40" s="2540"/>
      <c r="X40" s="2540"/>
      <c r="Y40" s="2540"/>
      <c r="Z40" s="2038"/>
      <c r="AA40" s="2039"/>
      <c r="AB40" s="2046"/>
      <c r="AC40" s="2040"/>
      <c r="AD40" s="2040"/>
      <c r="AE40" s="2047"/>
      <c r="AF40" s="2539"/>
      <c r="AG40" s="2535"/>
      <c r="AH40" s="2535"/>
      <c r="AI40" s="2539"/>
      <c r="AJ40" s="2535"/>
      <c r="AK40" s="2535"/>
      <c r="AL40" s="1989"/>
      <c r="AM40" s="1824"/>
      <c r="AN40" s="1824"/>
      <c r="AO40" s="1824"/>
      <c r="AP40" s="1824"/>
      <c r="AQ40" s="1824"/>
      <c r="AR40" s="1824"/>
      <c r="AS40" s="1824"/>
      <c r="AT40" s="1824"/>
      <c r="AU40" s="1824"/>
      <c r="AV40" s="1824"/>
      <c r="AW40" s="1824"/>
      <c r="AX40" s="1824"/>
      <c r="AY40" s="1824"/>
      <c r="AZ40" s="1824"/>
      <c r="BA40" s="1824"/>
      <c r="BB40" s="1824"/>
      <c r="BC40" s="1824"/>
      <c r="BD40" s="1824"/>
      <c r="BE40" s="1824"/>
      <c r="BF40" s="1824"/>
      <c r="BG40" s="1636"/>
    </row>
    <row customHeight="1" ht="0.75">
      <c r="A41" s="1167" t="s">
        <v>991</v>
      </c>
      <c r="B41" s="1167"/>
      <c r="C41" s="1167"/>
      <c r="D41" s="1161"/>
      <c r="E41" s="1171"/>
      <c r="F41" s="2537"/>
      <c r="G41" s="2516"/>
      <c r="H41" s="2541"/>
      <c r="I41" s="2542"/>
      <c r="J41" s="2543"/>
      <c r="K41" s="2543"/>
      <c r="L41" s="2535"/>
      <c r="M41" s="2269"/>
      <c r="N41" s="2039"/>
      <c r="O41" s="2039"/>
      <c r="P41" s="2046"/>
      <c r="Q41" s="2039"/>
      <c r="R41" s="2039"/>
      <c r="S41" s="2039"/>
      <c r="T41" s="2039"/>
      <c r="U41" s="2039"/>
      <c r="V41" s="2039"/>
      <c r="W41" s="2039"/>
      <c r="X41" s="2039"/>
      <c r="Y41" s="2039"/>
      <c r="Z41" s="2039"/>
      <c r="AA41" s="2039"/>
      <c r="AB41" s="2039"/>
      <c r="AC41" s="2039"/>
      <c r="AD41" s="2039"/>
      <c r="AE41" s="2048"/>
      <c r="AF41" s="2539"/>
      <c r="AG41" s="2535"/>
      <c r="AH41" s="2535"/>
      <c r="AI41" s="2539"/>
      <c r="AJ41" s="2535"/>
      <c r="AK41" s="2535"/>
      <c r="AL41" s="1989"/>
      <c r="AM41" s="1824"/>
      <c r="AN41" s="1824"/>
      <c r="AO41" s="1824"/>
      <c r="AP41" s="1824"/>
      <c r="AQ41" s="1824"/>
      <c r="AR41" s="1824"/>
      <c r="AS41" s="1824"/>
      <c r="AT41" s="1824"/>
      <c r="AU41" s="1824"/>
      <c r="AV41" s="1824"/>
      <c r="AW41" s="1824"/>
      <c r="AX41" s="1824"/>
      <c r="AY41" s="1824"/>
      <c r="AZ41" s="1824"/>
      <c r="BA41" s="1824"/>
      <c r="BB41" s="1824"/>
      <c r="BC41" s="1824"/>
      <c r="BD41" s="1824"/>
      <c r="BE41" s="1824"/>
      <c r="BF41" s="1824"/>
      <c r="BG41" s="1636"/>
    </row>
    <row customHeight="1" ht="11.25">
      <c r="A42" s="1167" t="s">
        <v>991</v>
      </c>
      <c r="B42" s="1167"/>
      <c r="C42" s="1167"/>
      <c r="D42" s="1161"/>
      <c r="E42" s="1171"/>
      <c r="F42" s="1830"/>
      <c r="G42" s="684" t="s">
        <v>686</v>
      </c>
      <c r="H42" s="2516" t="s">
        <v>108</v>
      </c>
      <c r="I42" s="2517"/>
      <c r="J42" s="2486"/>
      <c r="K42" s="2518" t="s">
        <v>1032</v>
      </c>
      <c r="L42" s="2108" t="s">
        <v>19</v>
      </c>
      <c r="M42" s="2109"/>
      <c r="N42" s="1987"/>
      <c r="O42" s="1178" t="s">
        <v>373</v>
      </c>
      <c r="P42" s="1179"/>
      <c r="Q42" s="1179"/>
      <c r="R42" s="1179"/>
      <c r="S42" s="1179"/>
      <c r="T42" s="1179"/>
      <c r="U42" s="1179"/>
      <c r="V42" s="1179"/>
      <c r="W42" s="1179"/>
      <c r="X42" s="1179"/>
      <c r="Y42" s="1179"/>
      <c r="Z42" s="1179"/>
      <c r="AA42" s="1179"/>
      <c r="AB42" s="1179"/>
      <c r="AC42" s="1179"/>
      <c r="AD42" s="1179"/>
      <c r="AE42" s="1179"/>
      <c r="AF42" s="2507">
        <v>2029</v>
      </c>
      <c r="AG42" s="2508" t="s">
        <v>1024</v>
      </c>
      <c r="AH42" s="2508" t="s">
        <v>1033</v>
      </c>
      <c r="AI42" s="2507"/>
      <c r="AJ42" s="2508"/>
      <c r="AK42" s="2508"/>
      <c r="AL42" s="1989"/>
      <c r="AM42" s="1824"/>
      <c r="AN42" s="1824"/>
      <c r="AO42" s="1824"/>
      <c r="AP42" s="1824"/>
      <c r="AQ42" s="1824"/>
      <c r="AR42" s="1824"/>
      <c r="AS42" s="1824"/>
      <c r="AT42" s="1824"/>
      <c r="AU42" s="1824"/>
      <c r="AV42" s="1824"/>
      <c r="AW42" s="1824"/>
      <c r="AX42" s="1824"/>
      <c r="AY42" s="1824"/>
      <c r="AZ42" s="1824"/>
      <c r="BA42" s="1824"/>
      <c r="BB42" s="1824"/>
      <c r="BC42" s="1824"/>
      <c r="BD42" s="1824"/>
      <c r="BE42" s="1824"/>
      <c r="BF42" s="1824"/>
      <c r="BG42" s="1636"/>
    </row>
    <row customHeight="1" ht="11.25">
      <c r="A43" s="1167" t="s">
        <v>991</v>
      </c>
      <c r="B43" s="1167"/>
      <c r="C43" s="1167"/>
      <c r="D43" s="1161"/>
      <c r="E43" s="1171"/>
      <c r="F43" s="1830"/>
      <c r="G43" s="1831"/>
      <c r="H43" s="2516" t="s">
        <v>373</v>
      </c>
      <c r="I43" s="2517"/>
      <c r="J43" s="2486"/>
      <c r="K43" s="2518"/>
      <c r="L43" s="2108"/>
      <c r="M43" s="2109"/>
      <c r="N43" s="2509"/>
      <c r="O43" s="2510">
        <v>1</v>
      </c>
      <c r="P43" s="2511" t="s">
        <v>19</v>
      </c>
      <c r="Q43" s="2514" t="s">
        <v>22</v>
      </c>
      <c r="R43" s="2514" t="s">
        <v>22</v>
      </c>
      <c r="S43" s="2514" t="s">
        <v>22</v>
      </c>
      <c r="T43" s="2514" t="s">
        <v>22</v>
      </c>
      <c r="U43" s="2514" t="s">
        <v>22</v>
      </c>
      <c r="V43" s="2514" t="s">
        <v>22</v>
      </c>
      <c r="W43" s="2514" t="s">
        <v>22</v>
      </c>
      <c r="X43" s="2514" t="s">
        <v>22</v>
      </c>
      <c r="Y43" s="2514"/>
      <c r="Z43" s="1176"/>
      <c r="AA43" s="1177"/>
      <c r="AB43" s="1177"/>
      <c r="AC43" s="1181"/>
      <c r="AD43" s="1181"/>
      <c r="AE43" s="1182"/>
      <c r="AF43" s="2507"/>
      <c r="AG43" s="2508"/>
      <c r="AH43" s="2508"/>
      <c r="AI43" s="2507"/>
      <c r="AJ43" s="2508"/>
      <c r="AK43" s="2508"/>
      <c r="AL43" s="1989"/>
      <c r="AM43" s="1824"/>
      <c r="AN43" s="1824"/>
      <c r="AO43" s="1824"/>
      <c r="AP43" s="1824"/>
      <c r="AQ43" s="1824"/>
      <c r="AR43" s="1824"/>
      <c r="AS43" s="1824"/>
      <c r="AT43" s="1824"/>
      <c r="AU43" s="1824"/>
      <c r="AV43" s="1824"/>
      <c r="AW43" s="1824"/>
      <c r="AX43" s="1824"/>
      <c r="AY43" s="1824"/>
      <c r="AZ43" s="1824"/>
      <c r="BA43" s="1824"/>
      <c r="BB43" s="1824"/>
      <c r="BC43" s="1824"/>
      <c r="BD43" s="1824"/>
      <c r="BE43" s="1824"/>
      <c r="BF43" s="1824"/>
      <c r="BG43" s="1636"/>
    </row>
    <row customHeight="1" ht="39.99999999999999">
      <c r="A44" s="1167" t="s">
        <v>991</v>
      </c>
      <c r="B44" s="1167"/>
      <c r="C44" s="1167"/>
      <c r="D44" s="1161"/>
      <c r="E44" s="1171"/>
      <c r="F44" s="1830"/>
      <c r="G44" s="1831"/>
      <c r="H44" s="2516" t="s">
        <v>373</v>
      </c>
      <c r="I44" s="2517"/>
      <c r="J44" s="2486"/>
      <c r="K44" s="2518"/>
      <c r="L44" s="2108"/>
      <c r="M44" s="2109"/>
      <c r="N44" s="2509"/>
      <c r="O44" s="2510"/>
      <c r="P44" s="2512"/>
      <c r="Q44" s="2514"/>
      <c r="R44" s="2514"/>
      <c r="S44" s="2515"/>
      <c r="T44" s="2514"/>
      <c r="U44" s="2514"/>
      <c r="V44" s="2514"/>
      <c r="W44" s="2514"/>
      <c r="X44" s="2514"/>
      <c r="Y44" s="2514"/>
      <c r="Z44" s="1829"/>
      <c r="AA44" s="1795">
        <v>1</v>
      </c>
      <c r="AB44" s="1180" t="s">
        <v>1026</v>
      </c>
      <c r="AC44" s="1170">
        <v>6793390</v>
      </c>
      <c r="AD44" s="1180" t="str">
        <f>AB44</f>
        <v>      Амортизационные отчисления с выделением результатов переоценки основных средств и нематериальных активов</v>
      </c>
      <c r="AE44" s="1170"/>
      <c r="AF44" s="2507"/>
      <c r="AG44" s="2508"/>
      <c r="AH44" s="2508"/>
      <c r="AI44" s="2507"/>
      <c r="AJ44" s="2508"/>
      <c r="AK44" s="2508"/>
      <c r="AL44" s="1989"/>
      <c r="AM44" s="1824"/>
      <c r="AN44" s="1824"/>
      <c r="AO44" s="1824"/>
      <c r="AP44" s="1824"/>
      <c r="AQ44" s="1824"/>
      <c r="AR44" s="1824"/>
      <c r="AS44" s="1824"/>
      <c r="AT44" s="1824"/>
      <c r="AU44" s="1824"/>
      <c r="AV44" s="1824"/>
      <c r="AW44" s="1824"/>
      <c r="AX44" s="1824"/>
      <c r="AY44" s="1824"/>
      <c r="AZ44" s="1824"/>
      <c r="BA44" s="1824"/>
      <c r="BB44" s="1824"/>
      <c r="BC44" s="1824"/>
      <c r="BD44" s="1824"/>
      <c r="BE44" s="1824"/>
      <c r="BF44" s="1824"/>
      <c r="BG44" s="1636"/>
    </row>
    <row customHeight="1" ht="11.25">
      <c r="A45" s="1167" t="s">
        <v>991</v>
      </c>
      <c r="B45" s="1167"/>
      <c r="C45" s="1167"/>
      <c r="D45" s="1161"/>
      <c r="E45" s="1171"/>
      <c r="F45" s="1830"/>
      <c r="G45" s="1831"/>
      <c r="H45" s="2516" t="s">
        <v>373</v>
      </c>
      <c r="I45" s="2517"/>
      <c r="J45" s="2486"/>
      <c r="K45" s="2518"/>
      <c r="L45" s="2108"/>
      <c r="M45" s="2109"/>
      <c r="N45" s="2509"/>
      <c r="O45" s="2510"/>
      <c r="P45" s="2513"/>
      <c r="Q45" s="2514"/>
      <c r="R45" s="2514"/>
      <c r="S45" s="2515"/>
      <c r="T45" s="2514"/>
      <c r="U45" s="2514"/>
      <c r="V45" s="2514"/>
      <c r="W45" s="2514"/>
      <c r="X45" s="2514"/>
      <c r="Y45" s="2514"/>
      <c r="Z45" s="1176"/>
      <c r="AA45" s="1177"/>
      <c r="AB45" s="1242" t="s">
        <v>1027</v>
      </c>
      <c r="AC45" s="1181"/>
      <c r="AD45" s="1181"/>
      <c r="AE45" s="1183"/>
      <c r="AF45" s="2507"/>
      <c r="AG45" s="2508"/>
      <c r="AH45" s="2508"/>
      <c r="AI45" s="2507"/>
      <c r="AJ45" s="2508"/>
      <c r="AK45" s="2508"/>
      <c r="AL45" s="1989"/>
      <c r="AM45" s="1824"/>
      <c r="AN45" s="1824"/>
      <c r="AO45" s="1824"/>
      <c r="AP45" s="1824"/>
      <c r="AQ45" s="1824"/>
      <c r="AR45" s="1824"/>
      <c r="AS45" s="1824"/>
      <c r="AT45" s="1824"/>
      <c r="AU45" s="1824"/>
      <c r="AV45" s="1824"/>
      <c r="AW45" s="1824"/>
      <c r="AX45" s="1824"/>
      <c r="AY45" s="1824"/>
      <c r="AZ45" s="1824"/>
      <c r="BA45" s="1824"/>
      <c r="BB45" s="1824"/>
      <c r="BC45" s="1824"/>
      <c r="BD45" s="1824"/>
      <c r="BE45" s="1824"/>
      <c r="BF45" s="1824"/>
      <c r="BG45" s="1636"/>
    </row>
    <row customHeight="1" ht="11.25">
      <c r="A46" s="1167" t="s">
        <v>991</v>
      </c>
      <c r="B46" s="1167"/>
      <c r="C46" s="1167"/>
      <c r="D46" s="1161"/>
      <c r="E46" s="1171"/>
      <c r="F46" s="1830"/>
      <c r="G46" s="1831"/>
      <c r="H46" s="2516" t="s">
        <v>373</v>
      </c>
      <c r="I46" s="2517"/>
      <c r="J46" s="2486"/>
      <c r="K46" s="2518"/>
      <c r="L46" s="2108"/>
      <c r="M46" s="2109"/>
      <c r="N46" s="1176"/>
      <c r="O46" s="1177"/>
      <c r="P46" s="1169" t="s">
        <v>1028</v>
      </c>
      <c r="Q46" s="1177"/>
      <c r="R46" s="1177"/>
      <c r="S46" s="1177"/>
      <c r="T46" s="1177"/>
      <c r="U46" s="1177"/>
      <c r="V46" s="1177"/>
      <c r="W46" s="1177"/>
      <c r="X46" s="1177"/>
      <c r="Y46" s="1177"/>
      <c r="Z46" s="1177"/>
      <c r="AA46" s="1177"/>
      <c r="AB46" s="1177"/>
      <c r="AC46" s="1177"/>
      <c r="AD46" s="1177"/>
      <c r="AE46" s="1184"/>
      <c r="AF46" s="2507"/>
      <c r="AG46" s="2508"/>
      <c r="AH46" s="2508"/>
      <c r="AI46" s="2507"/>
      <c r="AJ46" s="2508"/>
      <c r="AK46" s="2508"/>
      <c r="AL46" s="1989"/>
      <c r="AM46" s="1824"/>
      <c r="AN46" s="1824"/>
      <c r="AO46" s="1824"/>
      <c r="AP46" s="1824"/>
      <c r="AQ46" s="1824"/>
      <c r="AR46" s="1824"/>
      <c r="AS46" s="1824"/>
      <c r="AT46" s="1824"/>
      <c r="AU46" s="1824"/>
      <c r="AV46" s="1824"/>
      <c r="AW46" s="1824"/>
      <c r="AX46" s="1824"/>
      <c r="AY46" s="1824"/>
      <c r="AZ46" s="1824"/>
      <c r="BA46" s="1824"/>
      <c r="BB46" s="1824"/>
      <c r="BC46" s="1824"/>
      <c r="BD46" s="1824"/>
      <c r="BE46" s="1824"/>
      <c r="BF46" s="1824"/>
      <c r="BG46" s="1636"/>
    </row>
    <row customHeight="1" ht="12">
      <c r="A47" s="1167" t="s">
        <v>991</v>
      </c>
      <c r="B47" s="1167"/>
      <c r="C47" s="1167"/>
      <c r="D47" s="1161"/>
      <c r="E47" s="1171"/>
      <c r="F47" s="2538"/>
      <c r="G47" s="1191"/>
      <c r="H47" s="1191"/>
      <c r="I47" s="2536" t="s">
        <v>1029</v>
      </c>
      <c r="J47" s="2536"/>
      <c r="K47" s="2536"/>
      <c r="L47" s="1174"/>
      <c r="M47" s="1174"/>
      <c r="N47" s="1175"/>
      <c r="O47" s="1175"/>
      <c r="P47" s="1175"/>
      <c r="Q47" s="1175"/>
      <c r="R47" s="1175"/>
      <c r="S47" s="1175"/>
      <c r="T47" s="1175"/>
      <c r="U47" s="1175"/>
      <c r="V47" s="1175"/>
      <c r="W47" s="1175"/>
      <c r="X47" s="1175"/>
      <c r="Y47" s="1175"/>
      <c r="Z47" s="1175"/>
      <c r="AA47" s="1175"/>
      <c r="AB47" s="1175"/>
      <c r="AC47" s="1175"/>
      <c r="AD47" s="1175"/>
      <c r="AE47" s="1175"/>
      <c r="AF47" s="1175"/>
      <c r="AG47" s="1174"/>
      <c r="AH47" s="1174"/>
      <c r="AI47" s="1175"/>
      <c r="AJ47" s="1174"/>
      <c r="AK47" s="1175"/>
      <c r="AL47" s="1989"/>
      <c r="AM47" s="1824"/>
      <c r="AN47" s="1824"/>
      <c r="AO47" s="1824"/>
      <c r="AP47" s="1824"/>
      <c r="AQ47" s="1824"/>
      <c r="AR47" s="1824"/>
      <c r="AS47" s="1824"/>
      <c r="AT47" s="1824"/>
      <c r="AU47" s="1824"/>
      <c r="AV47" s="1824"/>
      <c r="AW47" s="1824"/>
      <c r="AX47" s="1824"/>
      <c r="AY47" s="1824"/>
      <c r="AZ47" s="1824"/>
      <c r="BA47" s="1824"/>
      <c r="BB47" s="1824"/>
      <c r="BC47" s="1824"/>
      <c r="BD47" s="1824"/>
      <c r="BE47" s="1824"/>
      <c r="BF47" s="1824"/>
      <c r="BG47" s="1636"/>
    </row>
    <row customHeight="1" ht="10.5">
      <c r="E48" s="908"/>
      <c r="F48" s="919"/>
      <c r="G48" s="919"/>
      <c r="H48" s="1173"/>
      <c r="I48" s="919"/>
      <c r="J48" s="919"/>
      <c r="K48" s="919"/>
      <c r="L48" s="1132"/>
      <c r="M48" s="1132"/>
      <c r="N48" s="919"/>
      <c r="O48" s="919"/>
      <c r="P48" s="919"/>
      <c r="Q48" s="919"/>
      <c r="R48" s="919"/>
      <c r="S48" s="919"/>
      <c r="T48" s="919"/>
      <c r="U48" s="919"/>
      <c r="V48" s="919"/>
      <c r="W48" s="919"/>
      <c r="X48" s="919"/>
      <c r="Y48" s="919"/>
      <c r="Z48" s="919"/>
      <c r="AA48" s="919"/>
      <c r="AB48" s="919"/>
      <c r="AC48" s="919"/>
      <c r="AD48" s="1132"/>
      <c r="AE48" s="919"/>
      <c r="AF48" s="919"/>
      <c r="AG48" s="919"/>
      <c r="AH48" s="1150"/>
      <c r="AI48" s="1143"/>
      <c r="AJ48" s="919"/>
      <c r="AK48" s="919"/>
      <c r="AL48" s="908"/>
      <c r="AM48" s="908"/>
      <c r="AN48" s="908"/>
      <c r="AO48" s="908"/>
      <c r="AP48" s="908"/>
      <c r="AQ48" s="908"/>
      <c r="AR48" s="908"/>
      <c r="AS48" s="908"/>
      <c r="AT48" s="908"/>
      <c r="AU48" s="908"/>
      <c r="AV48" s="908"/>
      <c r="AW48" s="908"/>
      <c r="AX48" s="908"/>
      <c r="AY48" s="908"/>
      <c r="AZ48" s="908"/>
      <c r="BA48" s="908"/>
      <c r="BB48" s="908"/>
      <c r="BC48" s="908"/>
      <c r="BD48" s="908"/>
      <c r="BE48" s="908"/>
      <c r="BF48" s="908"/>
      <c r="BG48" s="759">
        <v>10</v>
      </c>
    </row>
    <row customHeight="1" ht="13.5">
      <c r="E49" s="908"/>
      <c r="F49" s="915" t="s">
        <v>1034</v>
      </c>
      <c r="G49" s="915"/>
      <c r="H49" s="1172"/>
      <c r="I49" s="915"/>
      <c r="J49" s="915"/>
      <c r="K49" s="912"/>
      <c r="L49" s="1128"/>
      <c r="M49" s="1128"/>
      <c r="N49" s="914"/>
      <c r="O49" s="914"/>
      <c r="P49" s="914"/>
      <c r="Q49" s="914"/>
      <c r="R49" s="914"/>
      <c r="S49" s="914"/>
      <c r="T49" s="914"/>
      <c r="U49" s="914"/>
      <c r="V49" s="914"/>
      <c r="W49" s="914"/>
      <c r="X49" s="914"/>
      <c r="Y49" s="914"/>
      <c r="Z49" s="912"/>
      <c r="AA49" s="912"/>
      <c r="AB49" s="912"/>
      <c r="AC49" s="912"/>
      <c r="AD49" s="1128"/>
      <c r="AE49" s="912"/>
      <c r="AF49" s="912"/>
      <c r="AG49" s="912"/>
      <c r="AH49" s="1147"/>
      <c r="AI49" s="1140"/>
      <c r="AJ49" s="912"/>
      <c r="AK49" s="912"/>
      <c r="AL49" s="908"/>
      <c r="AM49" s="908"/>
      <c r="AN49" s="908"/>
      <c r="AO49" s="908"/>
      <c r="AP49" s="908"/>
      <c r="AQ49" s="908"/>
      <c r="AR49" s="908"/>
      <c r="AS49" s="908"/>
      <c r="AT49" s="908"/>
      <c r="AU49" s="908"/>
      <c r="AV49" s="908"/>
      <c r="AW49" s="908"/>
      <c r="AX49" s="908"/>
      <c r="AY49" s="908"/>
      <c r="AZ49" s="908"/>
      <c r="BA49" s="908"/>
      <c r="BB49" s="908"/>
      <c r="BC49" s="908"/>
      <c r="BD49" s="908"/>
      <c r="BE49" s="908"/>
      <c r="BF49" s="908"/>
      <c r="BG49" s="759">
        <v>13</v>
      </c>
    </row>
    <row customHeight="1" ht="10.5">
      <c r="BG50" s="759">
        <v>10</v>
      </c>
    </row>
    <row customHeight="1" ht="10.5">
      <c r="E51" s="908"/>
      <c r="F51" s="2408"/>
      <c r="G51" s="2408"/>
      <c r="H51" s="2408"/>
      <c r="I51" s="2408"/>
      <c r="J51" s="2408"/>
      <c r="K51" s="912"/>
      <c r="L51" s="1128"/>
      <c r="M51" s="1128"/>
      <c r="N51" s="914"/>
      <c r="O51" s="914"/>
      <c r="P51" s="914"/>
      <c r="Q51" s="914"/>
      <c r="R51" s="914"/>
      <c r="S51" s="914"/>
      <c r="T51" s="914"/>
      <c r="U51" s="914"/>
      <c r="V51" s="914"/>
      <c r="W51" s="914"/>
      <c r="X51" s="914"/>
      <c r="Y51" s="914"/>
      <c r="Z51" s="912"/>
      <c r="AA51" s="912"/>
      <c r="AB51" s="912"/>
      <c r="AC51" s="912"/>
      <c r="AD51" s="1128"/>
      <c r="AE51" s="912"/>
      <c r="AF51" s="912"/>
      <c r="AG51" s="912"/>
      <c r="AH51" s="1147"/>
      <c r="AI51" s="1140"/>
      <c r="AJ51" s="912"/>
      <c r="AK51" s="912"/>
      <c r="AL51" s="908"/>
      <c r="AM51" s="908"/>
      <c r="AN51" s="908"/>
      <c r="AO51" s="908"/>
      <c r="AP51" s="908"/>
      <c r="AQ51" s="908"/>
      <c r="AR51" s="908"/>
      <c r="AS51" s="908"/>
      <c r="AT51" s="908"/>
      <c r="AU51" s="908"/>
      <c r="AV51" s="908"/>
      <c r="AW51" s="908"/>
      <c r="AX51" s="908"/>
      <c r="AY51" s="908"/>
      <c r="AZ51" s="908"/>
      <c r="BA51" s="908"/>
      <c r="BB51" s="908"/>
      <c r="BC51" s="908"/>
      <c r="BD51" s="908"/>
      <c r="BE51" s="908"/>
      <c r="BF51" s="908"/>
      <c r="BG51" s="759">
        <v>10</v>
      </c>
    </row>
    <row customHeight="1" ht="10.5">
      <c r="E52" s="908"/>
      <c r="F52" s="2408"/>
      <c r="G52" s="2408"/>
      <c r="H52" s="2408"/>
      <c r="I52" s="2408"/>
      <c r="J52" s="2408"/>
      <c r="K52" s="912"/>
      <c r="L52" s="1128"/>
      <c r="M52" s="1128"/>
      <c r="N52" s="914"/>
      <c r="O52" s="914"/>
      <c r="P52" s="914"/>
      <c r="Q52" s="914"/>
      <c r="R52" s="914"/>
      <c r="S52" s="914"/>
      <c r="T52" s="914"/>
      <c r="U52" s="914"/>
      <c r="V52" s="914"/>
      <c r="W52" s="914"/>
      <c r="X52" s="914"/>
      <c r="Y52" s="914"/>
      <c r="Z52" s="912"/>
      <c r="AA52" s="912"/>
      <c r="AB52" s="912"/>
      <c r="AC52" s="912"/>
      <c r="AD52" s="1128"/>
      <c r="AE52" s="912"/>
      <c r="AF52" s="912"/>
      <c r="AG52" s="912"/>
      <c r="AH52" s="1147"/>
      <c r="AI52" s="1140"/>
      <c r="AJ52" s="912"/>
      <c r="AK52" s="912"/>
      <c r="AL52" s="908"/>
      <c r="AM52" s="908"/>
      <c r="AN52" s="908"/>
      <c r="AO52" s="908"/>
      <c r="AP52" s="908"/>
      <c r="AQ52" s="908"/>
      <c r="AR52" s="908"/>
      <c r="AS52" s="908"/>
      <c r="AT52" s="908"/>
      <c r="AU52" s="908"/>
      <c r="AV52" s="908"/>
      <c r="AW52" s="908"/>
      <c r="AX52" s="908"/>
      <c r="AY52" s="908"/>
      <c r="AZ52" s="908"/>
      <c r="BA52" s="908"/>
      <c r="BB52" s="908"/>
      <c r="BC52" s="908"/>
      <c r="BD52" s="908"/>
      <c r="BE52" s="908"/>
      <c r="BF52" s="908"/>
      <c r="BG52" s="759">
        <v>10</v>
      </c>
    </row>
    <row customHeight="1" ht="10.5">
      <c r="E53" s="908"/>
      <c r="F53" s="2408"/>
      <c r="G53" s="2408"/>
      <c r="H53" s="2408"/>
      <c r="I53" s="2408"/>
      <c r="J53" s="2408"/>
      <c r="K53" s="912"/>
      <c r="L53" s="1128"/>
      <c r="M53" s="1128"/>
      <c r="N53" s="914"/>
      <c r="O53" s="914"/>
      <c r="P53" s="914"/>
      <c r="Q53" s="914"/>
      <c r="R53" s="914"/>
      <c r="S53" s="914"/>
      <c r="T53" s="914"/>
      <c r="U53" s="914"/>
      <c r="V53" s="914"/>
      <c r="W53" s="914"/>
      <c r="X53" s="914"/>
      <c r="Y53" s="914"/>
      <c r="Z53" s="912"/>
      <c r="AA53" s="912"/>
      <c r="AB53" s="912"/>
      <c r="AC53" s="912"/>
      <c r="AD53" s="1128"/>
      <c r="AE53" s="912"/>
      <c r="AF53" s="912"/>
      <c r="AG53" s="912"/>
      <c r="AH53" s="1147"/>
      <c r="AI53" s="1140"/>
      <c r="AJ53" s="912"/>
      <c r="AK53" s="912"/>
      <c r="AL53" s="908"/>
      <c r="AM53" s="908"/>
      <c r="AN53" s="908"/>
      <c r="AO53" s="908"/>
      <c r="AP53" s="908"/>
      <c r="AQ53" s="908"/>
      <c r="AR53" s="908"/>
      <c r="AS53" s="908"/>
      <c r="AT53" s="908"/>
      <c r="AU53" s="908"/>
      <c r="AV53" s="908"/>
      <c r="AW53" s="908"/>
      <c r="AX53" s="908"/>
      <c r="AY53" s="908"/>
      <c r="AZ53" s="908"/>
      <c r="BA53" s="908"/>
      <c r="BB53" s="908"/>
      <c r="BC53" s="908"/>
      <c r="BD53" s="908"/>
      <c r="BE53" s="908"/>
      <c r="BF53" s="908"/>
      <c r="BG53" s="759">
        <v>10</v>
      </c>
    </row>
    <row customHeight="1" ht="10.5" hidden="1">
      <c r="A54" s="896" t="s">
        <v>84</v>
      </c>
      <c r="B54" s="896">
        <v>0</v>
      </c>
      <c r="C54" s="896">
        <v>0</v>
      </c>
      <c r="D54" s="418">
        <v>0</v>
      </c>
      <c r="E54" s="510">
        <v>3</v>
      </c>
      <c r="F54" s="759">
        <v>14</v>
      </c>
      <c r="G54" s="759">
        <v>3</v>
      </c>
      <c r="H54" s="1156">
        <v>7</v>
      </c>
      <c r="I54" s="759">
        <v>16</v>
      </c>
      <c r="J54" s="759">
        <v>16</v>
      </c>
      <c r="K54" s="759">
        <v>25</v>
      </c>
      <c r="L54" s="1126">
        <v>7</v>
      </c>
      <c r="M54" s="1126">
        <v>15</v>
      </c>
      <c r="N54" s="759">
        <v>3</v>
      </c>
      <c r="O54" s="759">
        <v>4</v>
      </c>
      <c r="P54" s="759">
        <v>8</v>
      </c>
      <c r="Q54" s="759">
        <v>21</v>
      </c>
      <c r="R54" s="759">
        <v>14</v>
      </c>
      <c r="S54" s="759">
        <v>17</v>
      </c>
      <c r="T54" s="759">
        <v>17</v>
      </c>
      <c r="U54" s="759">
        <v>9</v>
      </c>
      <c r="V54" s="759">
        <v>12</v>
      </c>
      <c r="W54" s="759">
        <v>9</v>
      </c>
      <c r="X54" s="759">
        <v>21</v>
      </c>
      <c r="Y54" s="759">
        <v>12</v>
      </c>
      <c r="Z54" s="759">
        <v>3</v>
      </c>
      <c r="AA54" s="759">
        <v>6</v>
      </c>
      <c r="AB54" s="759">
        <v>38</v>
      </c>
      <c r="AC54" s="759">
        <v>15</v>
      </c>
      <c r="AD54" s="1126">
        <v>0</v>
      </c>
      <c r="AE54" s="759">
        <v>0</v>
      </c>
      <c r="AF54" s="759">
        <v>16</v>
      </c>
      <c r="AG54" s="759">
        <v>16</v>
      </c>
      <c r="AH54" s="1145">
        <v>16</v>
      </c>
      <c r="AI54" s="1138">
        <v>0</v>
      </c>
      <c r="AJ54" s="759">
        <v>0</v>
      </c>
      <c r="AK54" s="759">
        <v>0</v>
      </c>
      <c r="AL54" s="759">
        <v>8</v>
      </c>
      <c r="AM54" s="759">
        <v>8</v>
      </c>
      <c r="AN54" s="759">
        <v>8</v>
      </c>
      <c r="AO54" s="759">
        <v>8</v>
      </c>
      <c r="AP54" s="759">
        <v>8</v>
      </c>
      <c r="AQ54" s="759">
        <v>8</v>
      </c>
      <c r="AR54" s="759">
        <v>8</v>
      </c>
      <c r="AS54" s="759">
        <v>8</v>
      </c>
      <c r="AT54" s="759">
        <v>8</v>
      </c>
      <c r="AU54" s="759">
        <v>8</v>
      </c>
      <c r="AV54" s="759">
        <v>8</v>
      </c>
      <c r="AW54" s="759">
        <v>8</v>
      </c>
      <c r="AX54" s="759">
        <v>8</v>
      </c>
      <c r="AY54" s="759">
        <v>8</v>
      </c>
      <c r="AZ54" s="759">
        <v>8</v>
      </c>
      <c r="BA54" s="759">
        <v>8</v>
      </c>
      <c r="BB54" s="759">
        <v>8</v>
      </c>
      <c r="BC54" s="759">
        <v>8</v>
      </c>
      <c r="BD54" s="759">
        <v>8</v>
      </c>
      <c r="BE54" s="759">
        <v>8</v>
      </c>
      <c r="BF54" s="759">
        <v>8</v>
      </c>
      <c r="BG54" s="759">
        <v>10</v>
      </c>
    </row>
  </sheetData>
  <sheetProtection formatColumns="0" formatRows="0" autoFilter="0" sort="0" insertRows="0" insertColumns="1" deleteRows="0" deleteColumns="0"/>
  <mergeCells count="184">
    <mergeCell ref="AB9:AE10"/>
    <mergeCell ref="S11:Y11"/>
    <mergeCell ref="N10:Y10"/>
    <mergeCell ref="K9:Y9"/>
    <mergeCell ref="N11:O12"/>
    <mergeCell ref="P11:P12"/>
    <mergeCell ref="Q11:Q12"/>
    <mergeCell ref="F53:J53"/>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52:J52"/>
    <mergeCell ref="F51:J51"/>
    <mergeCell ref="F5:K5"/>
    <mergeCell ref="P16:P18"/>
    <mergeCell ref="Q16:Q18"/>
    <mergeCell ref="R16:R18"/>
    <mergeCell ref="G15:G19"/>
    <mergeCell ref="AJ15:AJ19"/>
    <mergeCell ref="AK15:AK19"/>
    <mergeCell ref="I25:K25"/>
    <mergeCell ref="F15:F25"/>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7:P29"/>
    <mergeCell ref="Q27:Q29"/>
    <mergeCell ref="R27:R29"/>
    <mergeCell ref="G26:G30"/>
    <mergeCell ref="AJ26:AJ30"/>
    <mergeCell ref="AK26:AK30"/>
    <mergeCell ref="I36:K36"/>
    <mergeCell ref="F26:F36"/>
    <mergeCell ref="AF26:AF30"/>
    <mergeCell ref="AG26:AG30"/>
    <mergeCell ref="AH26:AH30"/>
    <mergeCell ref="AI26:AI30"/>
    <mergeCell ref="S27:S29"/>
    <mergeCell ref="T27:T29"/>
    <mergeCell ref="U27:U29"/>
    <mergeCell ref="V27:V29"/>
    <mergeCell ref="W27:W29"/>
    <mergeCell ref="X27:X29"/>
    <mergeCell ref="Y27:Y29"/>
    <mergeCell ref="H26:H30"/>
    <mergeCell ref="I26:I30"/>
    <mergeCell ref="J26:J30"/>
    <mergeCell ref="K26:K30"/>
    <mergeCell ref="L26:L30"/>
    <mergeCell ref="M26:M30"/>
    <mergeCell ref="N27:N29"/>
    <mergeCell ref="O27:O29"/>
    <mergeCell ref="P38:P40"/>
    <mergeCell ref="Q38:Q40"/>
    <mergeCell ref="R38:R40"/>
    <mergeCell ref="G37:G41"/>
    <mergeCell ref="AJ37:AJ41"/>
    <mergeCell ref="AK37:AK41"/>
    <mergeCell ref="I47:K47"/>
    <mergeCell ref="F37:F47"/>
    <mergeCell ref="AF37:AF41"/>
    <mergeCell ref="AG37:AG41"/>
    <mergeCell ref="AH37:AH41"/>
    <mergeCell ref="AI37:AI41"/>
    <mergeCell ref="S38:S40"/>
    <mergeCell ref="T38:T40"/>
    <mergeCell ref="U38:U40"/>
    <mergeCell ref="V38:V40"/>
    <mergeCell ref="W38:W40"/>
    <mergeCell ref="X38:X40"/>
    <mergeCell ref="Y38:Y40"/>
    <mergeCell ref="H37:H41"/>
    <mergeCell ref="I37:I41"/>
    <mergeCell ref="J37:J41"/>
    <mergeCell ref="K37:K41"/>
    <mergeCell ref="L37:L41"/>
    <mergeCell ref="M37:M41"/>
    <mergeCell ref="N38:N40"/>
    <mergeCell ref="O38:O40"/>
    <mergeCell ref="H20:H24"/>
    <mergeCell ref="I20:I24"/>
    <mergeCell ref="J20:J24"/>
    <mergeCell ref="K20:K24"/>
    <mergeCell ref="L20:L24"/>
    <mergeCell ref="M20:M24"/>
    <mergeCell ref="AF20:AF24"/>
    <mergeCell ref="AG20:AG24"/>
    <mergeCell ref="AH20:AH24"/>
    <mergeCell ref="AI20:AI24"/>
    <mergeCell ref="AJ20:AJ24"/>
    <mergeCell ref="AK20:AK24"/>
    <mergeCell ref="N21:N23"/>
    <mergeCell ref="O21:O23"/>
    <mergeCell ref="P21:P23"/>
    <mergeCell ref="Q21:Q23"/>
    <mergeCell ref="R21:R23"/>
    <mergeCell ref="S21:S23"/>
    <mergeCell ref="T21:T23"/>
    <mergeCell ref="U21:U23"/>
    <mergeCell ref="V21:V23"/>
    <mergeCell ref="W21:W23"/>
    <mergeCell ref="X21:X23"/>
    <mergeCell ref="Y21:Y23"/>
    <mergeCell ref="G20:G24"/>
    <mergeCell ref="H31:H35"/>
    <mergeCell ref="I31:I35"/>
    <mergeCell ref="J31:J35"/>
    <mergeCell ref="K31:K35"/>
    <mergeCell ref="L31:L35"/>
    <mergeCell ref="M31:M35"/>
    <mergeCell ref="AF31:AF35"/>
    <mergeCell ref="AG31:AG35"/>
    <mergeCell ref="AH31:AH35"/>
    <mergeCell ref="AI31:AI35"/>
    <mergeCell ref="AJ31:AJ35"/>
    <mergeCell ref="AK31:AK35"/>
    <mergeCell ref="N32:N34"/>
    <mergeCell ref="O32:O34"/>
    <mergeCell ref="P32:P34"/>
    <mergeCell ref="Q32:Q34"/>
    <mergeCell ref="R32:R34"/>
    <mergeCell ref="S32:S34"/>
    <mergeCell ref="T32:T34"/>
    <mergeCell ref="U32:U34"/>
    <mergeCell ref="V32:V34"/>
    <mergeCell ref="W32:W34"/>
    <mergeCell ref="X32:X34"/>
    <mergeCell ref="Y32:Y34"/>
    <mergeCell ref="G31:G35"/>
    <mergeCell ref="H42:H46"/>
    <mergeCell ref="I42:I46"/>
    <mergeCell ref="J42:J46"/>
    <mergeCell ref="K42:K46"/>
    <mergeCell ref="L42:L46"/>
    <mergeCell ref="M42:M46"/>
    <mergeCell ref="AF42:AF46"/>
    <mergeCell ref="AG42:AG46"/>
    <mergeCell ref="AH42:AH46"/>
    <mergeCell ref="AI42:AI46"/>
    <mergeCell ref="AJ42:AJ46"/>
    <mergeCell ref="AK42:AK46"/>
    <mergeCell ref="N43:N45"/>
    <mergeCell ref="O43:O45"/>
    <mergeCell ref="P43:P45"/>
    <mergeCell ref="Q43:Q45"/>
    <mergeCell ref="R43:R45"/>
    <mergeCell ref="S43:S45"/>
    <mergeCell ref="T43:T45"/>
    <mergeCell ref="U43:U45"/>
    <mergeCell ref="V43:V45"/>
    <mergeCell ref="W43:W45"/>
    <mergeCell ref="X43:X45"/>
    <mergeCell ref="Y43:Y45"/>
    <mergeCell ref="G42:G46"/>
  </mergeCells>
  <dataValidations count="15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textLength" operator="lessThanOrEqual" allowBlank="1" showInputMessage="1" showErrorMessage="1" errorTitle="Ошибка" error="Допускается ввод не более 900 символов!" sqref="K37">
      <formula1>900</formula1>
    </dataValidation>
    <dataValidation type="textLength" operator="lessThanOrEqual" allowBlank="1" showInputMessage="1" showErrorMessage="1" errorTitle="Ошибка" error="Допускается ввод не более 900 символов!" sqref="M37">
      <formula1>900</formula1>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textLength" operator="lessThanOrEqual" allowBlank="1" showInputMessage="1" showErrorMessage="1" errorTitle="Ошибка" error="Допускается ввод не более 900 символов!" sqref="K38">
      <formula1>900</formula1>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decimal" allowBlank="1" showErrorMessage="1" errorTitle="Ошибка" error="Допускается ввод только неотрицательных чисел!" sqref="AC39">
      <formula1>0</formula1>
      <formula2>9.99999999999999E+23</formula2>
    </dataValidation>
    <dataValidation type="decimal" allowBlank="1" showErrorMessage="1" errorTitle="Ошибка" error="Допускается ввод только неотрицательных чисел!" sqref="AE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textLength" operator="lessThanOrEqual" allowBlank="1" showInputMessage="1" showErrorMessage="1" errorTitle="Ошибка" error="Допускается ввод не более 900 символов!" sqref="K31">
      <formula1>900</formula1>
    </dataValidation>
    <dataValidation type="textLength" operator="lessThanOrEqual" allowBlank="1" showInputMessage="1" showErrorMessage="1" errorTitle="Ошибка" error="Допускается ввод не более 900 символов!" sqref="M31">
      <formula1>900</formula1>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textLength" operator="lessThanOrEqual" allowBlank="1" showInputMessage="1" showErrorMessage="1" errorTitle="Ошибка" error="Допускается ввод не более 900 символов!" sqref="K32">
      <formula1>900</formula1>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decimal" allowBlank="1" showErrorMessage="1" errorTitle="Ошибка" error="Допускается ввод только неотрицательных чисел!" sqref="AC33">
      <formula1>0</formula1>
      <formula2>9.99999999999999E+23</formula2>
    </dataValidation>
    <dataValidation type="decimal" allowBlank="1" showErrorMessage="1" errorTitle="Ошибка" error="Допускается ввод только неотрицательных чисел!" sqref="AE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textLength" operator="lessThanOrEqual" allowBlank="1" showInputMessage="1" showErrorMessage="1" errorTitle="Ошибка" error="Допускается ввод не более 900 символов!" sqref="M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textLength" operator="lessThanOrEqual" allowBlank="1" showInputMessage="1" showErrorMessage="1" errorTitle="Ошибка" error="Допускается ввод не более 900 символов!" sqref="K43">
      <formula1>900</formula1>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textLength" operator="lessThanOrEqual" allowBlank="1" showInputMessage="1" showErrorMessage="1" errorTitle="Ошибка" error="Допускается ввод не более 900 символов!" sqref="K44">
      <formula1>900</formula1>
    </dataValidation>
    <dataValidation type="decimal" allowBlank="1" showErrorMessage="1" errorTitle="Ошибка" error="Допускается ввод только неотрицательных чисел!" sqref="AC44">
      <formula1>0</formula1>
      <formula2>9.99999999999999E+23</formula2>
    </dataValidation>
    <dataValidation type="decimal" allowBlank="1" showErrorMessage="1" errorTitle="Ошибка" error="Допускается ввод только неотрицательных чисел!" sqref="AE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744C4-F2CE-6553-0FBD-0.73CA9151}" mc:Ignorable="x14ac xr xr2 xr3">
  <sheetPr>
    <tabColor theme="9" tint="-0.25"/>
  </sheetPr>
  <dimension ref="A1:AB59"/>
  <sheetViews>
    <sheetView topLeftCell="A1" showGridLines="0" zoomScale="85" workbookViewId="0">
      <selection activeCell="N1" sqref="N1:N1048576"/>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4" style="1636" width="21.7109375" hidden="1" customWidth="1"/>
    <col min="15" max="15" style="1636" width="0.140625" customWidth="1"/>
    <col min="16" max="16" style="1636" width="1.00390625" customWidth="1"/>
    <col min="17" max="27" style="1636" width="8.00390625" customWidth="1"/>
    <col min="28" max="28" style="1636" width="9.140625" hidden="1"/>
  </cols>
  <sheetData>
    <row s="1367" customFormat="1" customHeight="1" ht="10.5" hidden="1">
      <c r="A1" s="1167"/>
      <c r="B1" s="1167"/>
      <c r="C1" s="1167"/>
      <c r="E1" s="538"/>
      <c r="K1" s="1367"/>
      <c r="L1" s="1367"/>
      <c r="M1" s="1367"/>
      <c r="N1" s="1367"/>
      <c r="O1" s="1367"/>
      <c r="AB1" s="1161" t="s">
        <v>14</v>
      </c>
    </row>
    <row customHeight="1" ht="10.5" hidden="1">
      <c r="K2" s="1636"/>
      <c r="L2" s="1636"/>
      <c r="M2" s="1636"/>
      <c r="N2" s="1636"/>
      <c r="O2" s="1636"/>
      <c r="AB2" s="1156">
        <v>0</v>
      </c>
    </row>
    <row s="1633" customFormat="1" customHeight="1" ht="10.5" hidden="1">
      <c r="A3" s="1167"/>
      <c r="B3" s="1167"/>
      <c r="C3" s="1167"/>
      <c r="D3" s="1161"/>
      <c r="E3" s="363"/>
      <c r="K3" s="1633"/>
      <c r="L3" s="1633"/>
      <c r="M3" s="1633"/>
      <c r="N3" s="1633"/>
      <c r="O3" s="1633"/>
      <c r="AB3" s="1157">
        <v>0</v>
      </c>
    </row>
    <row customHeight="1" ht="3">
      <c r="K4" s="1636"/>
      <c r="L4" s="1636"/>
      <c r="M4" s="1636"/>
      <c r="N4" s="1636"/>
      <c r="O4" s="1636"/>
      <c r="AB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K5" s="2249"/>
      <c r="L5" s="2249"/>
      <c r="M5" s="2249"/>
      <c r="N5" s="2249"/>
      <c r="O5" s="2249"/>
      <c r="AB5" s="1156">
        <v>26</v>
      </c>
    </row>
    <row customHeight="1" ht="10.5">
      <c r="F6" s="2177" t="str">
        <f>IF(org=0,"Не определено",org)</f>
        <v>Муниципальное унитарное предприятие "Югорскэнергогаз"</v>
      </c>
      <c r="G6" s="2177"/>
      <c r="H6" s="2177"/>
      <c r="I6" s="2177"/>
      <c r="J6" s="2177"/>
      <c r="K6" s="2250"/>
      <c r="L6" s="2250"/>
      <c r="M6" s="2250"/>
      <c r="N6" s="2250"/>
      <c r="O6" s="2250"/>
      <c r="AB6" s="1156">
        <v>10</v>
      </c>
    </row>
    <row customHeight="1" ht="11.549999999999999">
      <c r="E7" s="1171"/>
      <c r="F7" s="1228"/>
      <c r="G7" s="1228"/>
      <c r="H7" s="1228"/>
      <c r="I7" s="1228"/>
      <c r="J7" s="1228"/>
      <c r="K7" s="1228" t="s">
        <v>22</v>
      </c>
      <c r="L7" s="1228"/>
      <c r="M7" s="1228" t="s">
        <v>22</v>
      </c>
      <c r="N7" s="1228" t="s">
        <v>22</v>
      </c>
      <c r="O7" s="1228"/>
      <c r="P7" s="1158"/>
      <c r="Q7" s="1158"/>
      <c r="R7" s="1158"/>
      <c r="S7" s="1158"/>
      <c r="T7" s="1158"/>
      <c r="U7" s="1158"/>
      <c r="V7" s="1158"/>
      <c r="W7" s="1158"/>
      <c r="X7" s="1158"/>
      <c r="Y7" s="1158"/>
      <c r="Z7" s="1158"/>
      <c r="AA7" s="1158"/>
      <c r="AB7" s="1156">
        <v>11</v>
      </c>
    </row>
    <row s="1643" customFormat="1" customHeight="1" ht="4.2">
      <c r="A8" s="1168"/>
      <c r="B8" s="1168"/>
      <c r="C8" s="1168"/>
      <c r="E8" s="1229"/>
      <c r="F8" s="1230"/>
      <c r="G8" s="1230"/>
      <c r="H8" s="1230"/>
      <c r="I8" s="1230"/>
      <c r="J8" s="1230"/>
      <c r="K8" s="1230" t="s">
        <v>991</v>
      </c>
      <c r="L8" s="1230"/>
      <c r="M8" s="1230"/>
      <c r="N8" s="1230"/>
      <c r="O8" s="1230"/>
      <c r="P8" s="1229"/>
      <c r="Q8" s="1229"/>
      <c r="R8" s="1229"/>
      <c r="S8" s="1229"/>
      <c r="T8" s="1229"/>
      <c r="U8" s="1229"/>
      <c r="V8" s="1229"/>
      <c r="W8" s="1229"/>
      <c r="X8" s="1229"/>
      <c r="Y8" s="1229"/>
      <c r="Z8" s="1229"/>
      <c r="AA8" s="1229"/>
      <c r="AB8" s="512">
        <v>4</v>
      </c>
    </row>
    <row customHeight="1" ht="10.5">
      <c r="E9" s="1171"/>
      <c r="F9" s="2420" t="s">
        <v>297</v>
      </c>
      <c r="G9" s="2421"/>
      <c r="H9" s="2421"/>
      <c r="I9" s="2421"/>
      <c r="J9" s="2421"/>
      <c r="K9" s="2421"/>
      <c r="L9" s="2421"/>
      <c r="M9" s="2421"/>
      <c r="N9" s="2421"/>
      <c r="O9" s="2421"/>
      <c r="P9" s="1241"/>
      <c r="Q9" s="1158"/>
      <c r="R9" s="1158"/>
      <c r="S9" s="1158"/>
      <c r="T9" s="1158"/>
      <c r="U9" s="1158"/>
      <c r="V9" s="1158"/>
      <c r="W9" s="1158"/>
      <c r="X9" s="1158"/>
      <c r="Y9" s="1158"/>
      <c r="Z9" s="1158"/>
      <c r="AA9" s="1158"/>
      <c r="AB9" s="1156">
        <v>10</v>
      </c>
    </row>
    <row customHeight="1" ht="25.2">
      <c r="E10" s="1158"/>
      <c r="F10" s="2424" t="s">
        <v>90</v>
      </c>
      <c r="G10" s="2429" t="s">
        <v>1035</v>
      </c>
      <c r="H10" s="2427" t="s">
        <v>1036</v>
      </c>
      <c r="I10" s="2427"/>
      <c r="J10" s="2427"/>
      <c r="K10" s="2427" t="s">
        <v>1036</v>
      </c>
      <c r="L10" s="2427"/>
      <c r="M10" s="2427"/>
      <c r="N10" s="2427"/>
      <c r="O10" s="2427"/>
      <c r="P10" s="1234"/>
      <c r="Q10" s="1158"/>
      <c r="R10" s="1158"/>
      <c r="S10" s="1158"/>
      <c r="T10" s="1158"/>
      <c r="U10" s="1158"/>
      <c r="V10" s="1158"/>
      <c r="W10" s="1158"/>
      <c r="X10" s="1158"/>
      <c r="Y10" s="1158"/>
      <c r="Z10" s="1158"/>
      <c r="AA10" s="1158"/>
      <c r="AB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2428" t="str">
        <f>INDEX(IP_MAIN_LIST_NAME_IP,MATCH(K8,IP_MAIN_LIST_IP_ID,0))&amp;" ("&amp;INDEX(IP_MAIN_START_DATE,MATCH(K8,IP_MAIN_LIST_IP_ID,0))&amp;"-"&amp;INDEX(IP_MAIN_END_DATE,MATCH(K8,IP_MAIN_LIST_IP_ID,0))&amp;")"</f>
        <v>Инвестиционная программа № 46-Пр-78 от 20.05.2026 МУП "ЮГОРСКЭНЕРГОГАЗ" в сфере теплоснабжения по модернизации, реконструкции и техническому перевооружению котельных, на территории городского округа Югорск на 2027-2029 годы (01.01.2027-31.12.2029)</v>
      </c>
      <c r="L11" s="2428"/>
      <c r="M11" s="2428"/>
      <c r="N11" s="2428"/>
      <c r="O11" s="2428"/>
      <c r="P11" s="1234"/>
      <c r="Q11" s="1158"/>
      <c r="R11" s="1158"/>
      <c r="S11" s="1158"/>
      <c r="T11" s="1158"/>
      <c r="U11" s="1158"/>
      <c r="V11" s="1158"/>
      <c r="W11" s="1158"/>
      <c r="X11" s="1158"/>
      <c r="Y11" s="1158"/>
      <c r="Z11" s="1158"/>
      <c r="AA11" s="1158"/>
      <c r="AB11" s="1156">
        <v>24</v>
      </c>
    </row>
    <row customHeight="1" ht="10.5">
      <c r="F12" s="2426"/>
      <c r="G12" s="2429"/>
      <c r="H12" s="1227" t="s">
        <v>1037</v>
      </c>
      <c r="I12" s="1233"/>
      <c r="J12" s="1227"/>
      <c r="K12" s="2429" t="s">
        <v>1037</v>
      </c>
      <c r="L12" s="1233">
        <v>2027</v>
      </c>
      <c r="M12" s="1233">
        <v>2028</v>
      </c>
      <c r="N12" s="1233">
        <v>2029</v>
      </c>
      <c r="O12" s="2429"/>
      <c r="P12" s="1235"/>
      <c r="AB12" s="1156">
        <v>10</v>
      </c>
    </row>
    <row customHeight="1" ht="10.5" hidden="1">
      <c r="F13" s="1227">
        <v>1</v>
      </c>
      <c r="G13" s="1227">
        <v>2</v>
      </c>
      <c r="H13" s="1227">
        <v>3</v>
      </c>
      <c r="I13" s="1227">
        <v>4</v>
      </c>
      <c r="J13" s="1227">
        <v>5</v>
      </c>
      <c r="K13" s="2429">
        <v>3</v>
      </c>
      <c r="L13" s="2429">
        <v>4</v>
      </c>
      <c r="M13" s="2429">
        <v>4</v>
      </c>
      <c r="N13" s="2429">
        <v>4</v>
      </c>
      <c r="O13" s="2429">
        <v>5</v>
      </c>
      <c r="P13" s="1235"/>
      <c r="AB13" s="1156">
        <v>0</v>
      </c>
    </row>
    <row customHeight="1" ht="11.549999999999999">
      <c r="F14" s="1226" t="s">
        <v>1038</v>
      </c>
      <c r="G14" s="2422" t="s">
        <v>1039</v>
      </c>
      <c r="H14" s="2422"/>
      <c r="I14" s="2422"/>
      <c r="J14" s="2422"/>
      <c r="K14" s="2422"/>
      <c r="L14" s="2422"/>
      <c r="M14" s="2422"/>
      <c r="N14" s="2422"/>
      <c r="O14" s="2422"/>
      <c r="P14" s="1235"/>
      <c r="AB14" s="1156">
        <v>11</v>
      </c>
    </row>
    <row customHeight="1" ht="11.549999999999999">
      <c r="F15" s="1231">
        <v>1</v>
      </c>
      <c r="G15" s="691" t="s">
        <v>1040</v>
      </c>
      <c r="H15" s="1237">
        <f>SUM(I15:J15)</f>
        <v>0</v>
      </c>
      <c r="I15" s="1237">
        <f>SUM(I16:I27)</f>
        <v>0</v>
      </c>
      <c r="J15" s="1226"/>
      <c r="K15" s="1237">
        <f>SUM(L15:O15)</f>
        <v>0</v>
      </c>
      <c r="L15" s="1237">
        <f>SUM(L16:L27)</f>
        <v>0</v>
      </c>
      <c r="M15" s="1237">
        <f>SUM(M16:M27)</f>
        <v>0</v>
      </c>
      <c r="N15" s="1237">
        <f>SUM(N16:N27)</f>
        <v>0</v>
      </c>
      <c r="O15" s="2427"/>
      <c r="P15" s="1235"/>
      <c r="AB15" s="1156">
        <v>11</v>
      </c>
    </row>
    <row customHeight="1" ht="24">
      <c r="F16" s="1231" t="s">
        <v>1041</v>
      </c>
      <c r="G16" s="1238" t="s">
        <v>1042</v>
      </c>
      <c r="H16" s="1237">
        <f>SUM(I16:J16)</f>
        <v>0</v>
      </c>
      <c r="I16" s="1236"/>
      <c r="J16" s="1226"/>
      <c r="K16" s="1237">
        <f>SUM(L16:O16)</f>
        <v>0</v>
      </c>
      <c r="L16" s="1236"/>
      <c r="M16" s="1236"/>
      <c r="N16" s="1236"/>
      <c r="O16" s="2427"/>
      <c r="P16" s="1235"/>
      <c r="AB16" s="1156">
        <v>23</v>
      </c>
    </row>
    <row customHeight="1" ht="24">
      <c r="F17" s="1231" t="s">
        <v>1043</v>
      </c>
      <c r="G17" s="1238" t="s">
        <v>1044</v>
      </c>
      <c r="H17" s="1237">
        <f>SUM(I17:J17)</f>
        <v>0</v>
      </c>
      <c r="I17" s="1236"/>
      <c r="J17" s="1226"/>
      <c r="K17" s="1237">
        <f>SUM(L17:O17)</f>
        <v>0</v>
      </c>
      <c r="L17" s="1236"/>
      <c r="M17" s="1236"/>
      <c r="N17" s="1236"/>
      <c r="O17" s="2427"/>
      <c r="P17" s="1235"/>
      <c r="AB17" s="1156">
        <v>23</v>
      </c>
    </row>
    <row customHeight="1" ht="35.699999999999996">
      <c r="F18" s="1231" t="s">
        <v>1045</v>
      </c>
      <c r="G18" s="1238" t="s">
        <v>1046</v>
      </c>
      <c r="H18" s="1237">
        <f>SUM(I18:J18)</f>
        <v>0</v>
      </c>
      <c r="I18" s="1236"/>
      <c r="J18" s="1226"/>
      <c r="K18" s="1237">
        <f>SUM(L18:O18)</f>
        <v>0</v>
      </c>
      <c r="L18" s="1236"/>
      <c r="M18" s="1236"/>
      <c r="N18" s="1236"/>
      <c r="O18" s="2427"/>
      <c r="P18" s="1235"/>
      <c r="AB18" s="1156">
        <v>34</v>
      </c>
    </row>
    <row customHeight="1" ht="35.699999999999996">
      <c r="F19" s="1231" t="s">
        <v>1047</v>
      </c>
      <c r="G19" s="1238" t="s">
        <v>1048</v>
      </c>
      <c r="H19" s="1237">
        <f>SUM(I19:J19)</f>
        <v>0</v>
      </c>
      <c r="I19" s="1236"/>
      <c r="J19" s="1226"/>
      <c r="K19" s="1237">
        <f>SUM(L19:O19)</f>
        <v>0</v>
      </c>
      <c r="L19" s="1236"/>
      <c r="M19" s="1236"/>
      <c r="N19" s="1236"/>
      <c r="O19" s="2427"/>
      <c r="P19" s="1235"/>
      <c r="AB19" s="1156">
        <v>34</v>
      </c>
    </row>
    <row customHeight="1" ht="48.29999999999999">
      <c r="F20" s="1231" t="s">
        <v>1049</v>
      </c>
      <c r="G20" s="1238" t="s">
        <v>1050</v>
      </c>
      <c r="H20" s="1237">
        <f>SUM(I20:J20)</f>
        <v>0</v>
      </c>
      <c r="I20" s="1236"/>
      <c r="J20" s="1226"/>
      <c r="K20" s="1237">
        <f>SUM(L20:O20)</f>
        <v>0</v>
      </c>
      <c r="L20" s="1236"/>
      <c r="M20" s="1236"/>
      <c r="N20" s="1236"/>
      <c r="O20" s="2427"/>
      <c r="P20" s="1235"/>
      <c r="AB20" s="1156">
        <v>46</v>
      </c>
    </row>
    <row customHeight="1" ht="35.699999999999996">
      <c r="F21" s="1231" t="s">
        <v>1051</v>
      </c>
      <c r="G21" s="1238" t="s">
        <v>1052</v>
      </c>
      <c r="H21" s="1237">
        <f>SUM(I21:J21)</f>
        <v>0</v>
      </c>
      <c r="I21" s="1236"/>
      <c r="J21" s="1226"/>
      <c r="K21" s="1237">
        <f>SUM(L21:O21)</f>
        <v>0</v>
      </c>
      <c r="L21" s="1236"/>
      <c r="M21" s="1236"/>
      <c r="N21" s="1236"/>
      <c r="O21" s="2427"/>
      <c r="P21" s="1235"/>
      <c r="AB21" s="1156">
        <v>34</v>
      </c>
    </row>
    <row customHeight="1" ht="35.699999999999996">
      <c r="F22" s="1231" t="s">
        <v>1053</v>
      </c>
      <c r="G22" s="1238" t="s">
        <v>1054</v>
      </c>
      <c r="H22" s="1237">
        <f>SUM(I22:J22)</f>
        <v>0</v>
      </c>
      <c r="I22" s="1236"/>
      <c r="J22" s="1226"/>
      <c r="K22" s="1237">
        <f>SUM(L22:O22)</f>
        <v>0</v>
      </c>
      <c r="L22" s="1236"/>
      <c r="M22" s="1236"/>
      <c r="N22" s="1236"/>
      <c r="O22" s="2427"/>
      <c r="P22" s="1235"/>
      <c r="AB22" s="1156">
        <v>34</v>
      </c>
    </row>
    <row customHeight="1" ht="24">
      <c r="F23" s="1231" t="s">
        <v>1055</v>
      </c>
      <c r="G23" s="1238" t="s">
        <v>1056</v>
      </c>
      <c r="H23" s="1237">
        <f>SUM(I23:J23)</f>
        <v>0</v>
      </c>
      <c r="I23" s="1236"/>
      <c r="J23" s="1226"/>
      <c r="K23" s="1237">
        <f>SUM(L23:O23)</f>
        <v>0</v>
      </c>
      <c r="L23" s="1236"/>
      <c r="M23" s="1236"/>
      <c r="N23" s="1236"/>
      <c r="O23" s="2427"/>
      <c r="P23" s="1235"/>
      <c r="AB23" s="1156">
        <v>23</v>
      </c>
    </row>
    <row customHeight="1" ht="24">
      <c r="F24" s="1231" t="s">
        <v>1057</v>
      </c>
      <c r="G24" s="1238" t="s">
        <v>1058</v>
      </c>
      <c r="H24" s="1237">
        <f>SUM(I24:J24)</f>
        <v>0</v>
      </c>
      <c r="I24" s="1236"/>
      <c r="J24" s="1226"/>
      <c r="K24" s="1237">
        <f>SUM(L24:O24)</f>
        <v>0</v>
      </c>
      <c r="L24" s="1236"/>
      <c r="M24" s="1236"/>
      <c r="N24" s="1236"/>
      <c r="O24" s="2427"/>
      <c r="P24" s="1235"/>
      <c r="AB24" s="1156">
        <v>23</v>
      </c>
    </row>
    <row customHeight="1" ht="35.699999999999996">
      <c r="F25" s="1231" t="s">
        <v>1059</v>
      </c>
      <c r="G25" s="1238" t="s">
        <v>1060</v>
      </c>
      <c r="H25" s="1237">
        <f>SUM(I25:J25)</f>
        <v>0</v>
      </c>
      <c r="I25" s="1236"/>
      <c r="J25" s="1226"/>
      <c r="K25" s="1237">
        <f>SUM(L25:O25)</f>
        <v>0</v>
      </c>
      <c r="L25" s="1236"/>
      <c r="M25" s="1236"/>
      <c r="N25" s="1236"/>
      <c r="O25" s="2427"/>
      <c r="P25" s="1235"/>
      <c r="AB25" s="1156">
        <v>34</v>
      </c>
    </row>
    <row customHeight="1" ht="35.699999999999996">
      <c r="F26" s="1231" t="s">
        <v>1061</v>
      </c>
      <c r="G26" s="1238" t="s">
        <v>1062</v>
      </c>
      <c r="H26" s="1237">
        <f>SUM(I26:J26)</f>
        <v>0</v>
      </c>
      <c r="I26" s="1236"/>
      <c r="J26" s="1226"/>
      <c r="K26" s="1237">
        <f>SUM(L26:O26)</f>
        <v>0</v>
      </c>
      <c r="L26" s="1236"/>
      <c r="M26" s="1236"/>
      <c r="N26" s="1236"/>
      <c r="O26" s="2427"/>
      <c r="P26" s="1235"/>
      <c r="AB26" s="1156">
        <v>34</v>
      </c>
    </row>
    <row customHeight="1" ht="11.549999999999999">
      <c r="F27" s="1231" t="s">
        <v>1063</v>
      </c>
      <c r="G27" s="1238" t="s">
        <v>1064</v>
      </c>
      <c r="H27" s="1237">
        <f>SUM(I27:J27)</f>
        <v>0</v>
      </c>
      <c r="I27" s="1236"/>
      <c r="J27" s="1226"/>
      <c r="K27" s="1237">
        <f>SUM(L27:O27)</f>
        <v>0</v>
      </c>
      <c r="L27" s="1236"/>
      <c r="M27" s="1236"/>
      <c r="N27" s="1236"/>
      <c r="O27" s="2427"/>
      <c r="P27" s="1235"/>
      <c r="AB27" s="1156">
        <v>11</v>
      </c>
    </row>
    <row customHeight="1" ht="11.549999999999999">
      <c r="F28" s="1231">
        <v>2</v>
      </c>
      <c r="G28" s="691" t="s">
        <v>1065</v>
      </c>
      <c r="H28" s="1237">
        <f>SUM(I28:J28)</f>
        <v>0</v>
      </c>
      <c r="I28" s="1237">
        <f>SUM(I29:I31)</f>
        <v>0</v>
      </c>
      <c r="J28" s="1226"/>
      <c r="K28" s="1237">
        <f>SUM(L28:O28)</f>
        <v>0</v>
      </c>
      <c r="L28" s="1237">
        <f>SUM(L29:L31)</f>
        <v>0</v>
      </c>
      <c r="M28" s="1237">
        <f>SUM(M29:M31)</f>
        <v>0</v>
      </c>
      <c r="N28" s="1237">
        <f>SUM(N29:N31)</f>
        <v>0</v>
      </c>
      <c r="O28" s="2427"/>
      <c r="P28" s="1235"/>
      <c r="AB28" s="1156">
        <v>11</v>
      </c>
    </row>
    <row customHeight="1" ht="11.549999999999999">
      <c r="F29" s="1231" t="s">
        <v>706</v>
      </c>
      <c r="G29" s="1238" t="s">
        <v>1066</v>
      </c>
      <c r="H29" s="1237">
        <f>SUM(I29:J29)</f>
        <v>0</v>
      </c>
      <c r="I29" s="1236"/>
      <c r="J29" s="1226"/>
      <c r="K29" s="1237">
        <f>SUM(L29:O29)</f>
        <v>0</v>
      </c>
      <c r="L29" s="1236"/>
      <c r="M29" s="1236"/>
      <c r="N29" s="1236"/>
      <c r="O29" s="2427"/>
      <c r="P29" s="1235"/>
      <c r="AB29" s="1156">
        <v>11</v>
      </c>
    </row>
    <row customHeight="1" ht="11.549999999999999">
      <c r="F30" s="1231" t="s">
        <v>304</v>
      </c>
      <c r="G30" s="1238" t="s">
        <v>1067</v>
      </c>
      <c r="H30" s="1237">
        <f>SUM(I30:J30)</f>
        <v>0</v>
      </c>
      <c r="I30" s="1236"/>
      <c r="J30" s="1226"/>
      <c r="K30" s="1237">
        <f>SUM(L30:O30)</f>
        <v>0</v>
      </c>
      <c r="L30" s="1236"/>
      <c r="M30" s="1236"/>
      <c r="N30" s="1236"/>
      <c r="O30" s="2427"/>
      <c r="P30" s="1235"/>
      <c r="AB30" s="1156">
        <v>11</v>
      </c>
    </row>
    <row customHeight="1" ht="11.549999999999999">
      <c r="F31" s="1231" t="s">
        <v>307</v>
      </c>
      <c r="G31" s="1238" t="s">
        <v>1068</v>
      </c>
      <c r="H31" s="1237">
        <f>SUM(I31:J31)</f>
        <v>0</v>
      </c>
      <c r="I31" s="1236"/>
      <c r="J31" s="1226"/>
      <c r="K31" s="1237">
        <f>SUM(L31:O31)</f>
        <v>0</v>
      </c>
      <c r="L31" s="1236"/>
      <c r="M31" s="1236"/>
      <c r="N31" s="1236"/>
      <c r="O31" s="2427"/>
      <c r="P31" s="1235"/>
      <c r="AB31" s="1156">
        <v>11</v>
      </c>
    </row>
    <row customHeight="1" ht="11.549999999999999">
      <c r="F32" s="1231">
        <v>3</v>
      </c>
      <c r="G32" s="691" t="s">
        <v>1069</v>
      </c>
      <c r="H32" s="1237">
        <f>SUM(I32:J32)</f>
        <v>0</v>
      </c>
      <c r="I32" s="1237">
        <f>SUM(I33:I34)</f>
        <v>0</v>
      </c>
      <c r="J32" s="1226"/>
      <c r="K32" s="1237">
        <f>SUM(L32:O32)</f>
        <v>0</v>
      </c>
      <c r="L32" s="1237">
        <f>SUM(L33:L34)</f>
        <v>0</v>
      </c>
      <c r="M32" s="1237">
        <f>SUM(M33:M34)</f>
        <v>0</v>
      </c>
      <c r="N32" s="1237">
        <f>SUM(N33:N34)</f>
        <v>0</v>
      </c>
      <c r="O32" s="2427"/>
      <c r="P32" s="1235"/>
      <c r="AB32" s="1156">
        <v>11</v>
      </c>
    </row>
    <row customHeight="1" ht="48.29999999999999">
      <c r="F33" s="1231" t="s">
        <v>321</v>
      </c>
      <c r="G33" s="1238" t="s">
        <v>1070</v>
      </c>
      <c r="H33" s="1237">
        <f>SUM(I33:J33)</f>
        <v>0</v>
      </c>
      <c r="I33" s="1236"/>
      <c r="J33" s="1226"/>
      <c r="K33" s="1237">
        <f>SUM(L33:O33)</f>
        <v>0</v>
      </c>
      <c r="L33" s="1236"/>
      <c r="M33" s="1236"/>
      <c r="N33" s="1236"/>
      <c r="O33" s="2427"/>
      <c r="P33" s="1235"/>
      <c r="AB33" s="1156">
        <v>46</v>
      </c>
    </row>
    <row customHeight="1" ht="11.549999999999999">
      <c r="F34" s="1231" t="s">
        <v>329</v>
      </c>
      <c r="G34" s="1238" t="s">
        <v>1071</v>
      </c>
      <c r="H34" s="1237">
        <f>SUM(I34:J34)</f>
        <v>0</v>
      </c>
      <c r="I34" s="1236"/>
      <c r="J34" s="1226"/>
      <c r="K34" s="1237">
        <f>SUM(L34:O34)</f>
        <v>0</v>
      </c>
      <c r="L34" s="1236"/>
      <c r="M34" s="1236"/>
      <c r="N34" s="1236"/>
      <c r="O34" s="2427"/>
      <c r="P34" s="1235"/>
      <c r="AB34" s="1156">
        <v>11</v>
      </c>
    </row>
    <row customHeight="1" ht="11.549999999999999">
      <c r="F35" s="1231">
        <v>4</v>
      </c>
      <c r="G35" s="691" t="s">
        <v>1072</v>
      </c>
      <c r="H35" s="1237">
        <f>SUM(I35:J35)</f>
        <v>0</v>
      </c>
      <c r="I35" s="1236"/>
      <c r="J35" s="1226"/>
      <c r="K35" s="1237">
        <f>SUM(L35:O35)</f>
        <v>0</v>
      </c>
      <c r="L35" s="1236"/>
      <c r="M35" s="1236"/>
      <c r="N35" s="1236"/>
      <c r="O35" s="2427"/>
      <c r="P35" s="1235"/>
      <c r="AB35" s="1156">
        <v>11</v>
      </c>
    </row>
    <row customHeight="1" ht="11.549999999999999">
      <c r="F36" s="1231"/>
      <c r="G36" s="694" t="s">
        <v>1073</v>
      </c>
      <c r="H36" s="1237">
        <f>SUM(I36:J36)</f>
        <v>0</v>
      </c>
      <c r="I36" s="1237">
        <f>SUM(I15,I28,I32,I35)</f>
        <v>0</v>
      </c>
      <c r="J36" s="1226"/>
      <c r="K36" s="1237">
        <f>SUM(L36:O36)</f>
        <v>0</v>
      </c>
      <c r="L36" s="1237">
        <f>SUM(L15,L28,L32,L35)</f>
        <v>0</v>
      </c>
      <c r="M36" s="1237">
        <f>SUM(M15,M28,M32,M35)</f>
        <v>0</v>
      </c>
      <c r="N36" s="1237">
        <f>SUM(N15,N28,N32,N35)</f>
        <v>0</v>
      </c>
      <c r="O36" s="2427"/>
      <c r="P36" s="1235"/>
      <c r="AB36" s="1156">
        <v>11</v>
      </c>
    </row>
    <row customHeight="1" ht="29.25">
      <c r="F37" s="1232" t="s">
        <v>1074</v>
      </c>
      <c r="G37" s="2423" t="s">
        <v>1075</v>
      </c>
      <c r="H37" s="2423"/>
      <c r="I37" s="2423"/>
      <c r="J37" s="2423"/>
      <c r="K37" s="2423"/>
      <c r="L37" s="2423"/>
      <c r="M37" s="2423"/>
      <c r="N37" s="2423"/>
      <c r="O37" s="2423"/>
      <c r="P37" s="1235"/>
      <c r="AB37" s="1156">
        <v>28</v>
      </c>
    </row>
    <row customHeight="1" ht="24">
      <c r="F38" s="1231" t="s">
        <v>108</v>
      </c>
      <c r="G38" s="691" t="s">
        <v>1076</v>
      </c>
      <c r="H38" s="1237">
        <f>SUM(I38:J38)</f>
        <v>0</v>
      </c>
      <c r="I38" s="1237">
        <f>SUM(I39,I44,I47)</f>
        <v>0</v>
      </c>
      <c r="J38" s="1226"/>
      <c r="K38" s="1237">
        <f>SUM(L38:O38)</f>
        <v>0</v>
      </c>
      <c r="L38" s="1237">
        <f>SUM(L39,L44,L47)</f>
        <v>0</v>
      </c>
      <c r="M38" s="1237">
        <f>SUM(M39,M44,M47)</f>
        <v>0</v>
      </c>
      <c r="N38" s="1237">
        <f>SUM(N39,N44,N47)</f>
        <v>0</v>
      </c>
      <c r="O38" s="2427"/>
      <c r="P38" s="1235"/>
      <c r="AB38" s="1156">
        <v>23</v>
      </c>
    </row>
    <row customHeight="1" ht="11.549999999999999">
      <c r="F39" s="1231" t="s">
        <v>1041</v>
      </c>
      <c r="G39" s="1238" t="s">
        <v>1040</v>
      </c>
      <c r="H39" s="1237">
        <f>SUM(I39:J39)</f>
        <v>0</v>
      </c>
      <c r="I39" s="1237">
        <f>SUM(I40:I43)</f>
        <v>0</v>
      </c>
      <c r="J39" s="1226"/>
      <c r="K39" s="1237">
        <f>SUM(L39:O39)</f>
        <v>0</v>
      </c>
      <c r="L39" s="1237">
        <f>SUM(L40:L43)</f>
        <v>0</v>
      </c>
      <c r="M39" s="1237">
        <f>SUM(M40:M43)</f>
        <v>0</v>
      </c>
      <c r="N39" s="1237">
        <f>SUM(N40:N43)</f>
        <v>0</v>
      </c>
      <c r="O39" s="2427"/>
      <c r="P39" s="1235"/>
      <c r="AB39" s="1156">
        <v>11</v>
      </c>
    </row>
    <row customHeight="1" ht="24">
      <c r="F40" s="1231" t="s">
        <v>1077</v>
      </c>
      <c r="G40" s="1239" t="s">
        <v>1078</v>
      </c>
      <c r="H40" s="1237">
        <f>SUM(I40:J40)</f>
        <v>0</v>
      </c>
      <c r="I40" s="1236"/>
      <c r="J40" s="1226"/>
      <c r="K40" s="1237">
        <f>SUM(L40:O40)</f>
        <v>0</v>
      </c>
      <c r="L40" s="1236"/>
      <c r="M40" s="1236"/>
      <c r="N40" s="1236"/>
      <c r="O40" s="2427"/>
      <c r="P40" s="1235"/>
      <c r="AB40" s="1156">
        <v>23</v>
      </c>
    </row>
    <row customHeight="1" ht="11.549999999999999">
      <c r="F41" s="1231" t="s">
        <v>1079</v>
      </c>
      <c r="G41" s="1239" t="s">
        <v>1080</v>
      </c>
      <c r="H41" s="1237">
        <f>SUM(I41:J41)</f>
        <v>0</v>
      </c>
      <c r="I41" s="1236"/>
      <c r="J41" s="1226"/>
      <c r="K41" s="1237">
        <f>SUM(L41:O41)</f>
        <v>0</v>
      </c>
      <c r="L41" s="1236"/>
      <c r="M41" s="1236"/>
      <c r="N41" s="1236"/>
      <c r="O41" s="2427"/>
      <c r="P41" s="1235"/>
      <c r="AB41" s="1156">
        <v>11</v>
      </c>
    </row>
    <row customHeight="1" ht="11.549999999999999">
      <c r="F42" s="1231" t="s">
        <v>1081</v>
      </c>
      <c r="G42" s="1239" t="s">
        <v>1082</v>
      </c>
      <c r="H42" s="1237">
        <f>SUM(I42:J42)</f>
        <v>0</v>
      </c>
      <c r="I42" s="1236"/>
      <c r="J42" s="1226"/>
      <c r="K42" s="1237">
        <f>SUM(L42:O42)</f>
        <v>0</v>
      </c>
      <c r="L42" s="1236"/>
      <c r="M42" s="1236"/>
      <c r="N42" s="1236"/>
      <c r="O42" s="2427"/>
      <c r="P42" s="1235"/>
      <c r="AB42" s="1156">
        <v>11</v>
      </c>
    </row>
    <row customHeight="1" ht="35.699999999999996">
      <c r="F43" s="1231" t="s">
        <v>1083</v>
      </c>
      <c r="G43" s="1239" t="s">
        <v>1084</v>
      </c>
      <c r="H43" s="1237">
        <f>SUM(I43:J43)</f>
        <v>0</v>
      </c>
      <c r="I43" s="1236"/>
      <c r="J43" s="1226"/>
      <c r="K43" s="1237">
        <f>SUM(L43:O43)</f>
        <v>0</v>
      </c>
      <c r="L43" s="1236"/>
      <c r="M43" s="1236"/>
      <c r="N43" s="1236"/>
      <c r="O43" s="2427"/>
      <c r="P43" s="1235"/>
      <c r="AB43" s="1156">
        <v>34</v>
      </c>
    </row>
    <row customHeight="1" ht="11.549999999999999">
      <c r="F44" s="1231" t="s">
        <v>1043</v>
      </c>
      <c r="G44" s="1238" t="s">
        <v>1069</v>
      </c>
      <c r="H44" s="1237">
        <f>SUM(I44:J44)</f>
        <v>0</v>
      </c>
      <c r="I44" s="1237">
        <f>SUM(I45:I46)</f>
        <v>0</v>
      </c>
      <c r="J44" s="1226"/>
      <c r="K44" s="1237">
        <f>SUM(L44:O44)</f>
        <v>0</v>
      </c>
      <c r="L44" s="1237">
        <f>SUM(L45:L46)</f>
        <v>0</v>
      </c>
      <c r="M44" s="1237">
        <f>SUM(M45:M46)</f>
        <v>0</v>
      </c>
      <c r="N44" s="1237">
        <f>SUM(N45:N46)</f>
        <v>0</v>
      </c>
      <c r="O44" s="2427"/>
      <c r="P44" s="1235"/>
      <c r="AB44" s="1156">
        <v>11</v>
      </c>
    </row>
    <row customHeight="1" ht="48.29999999999999">
      <c r="F45" s="1231" t="s">
        <v>1085</v>
      </c>
      <c r="G45" s="1239" t="s">
        <v>1070</v>
      </c>
      <c r="H45" s="1237">
        <f>SUM(I45:J45)</f>
        <v>0</v>
      </c>
      <c r="I45" s="1236"/>
      <c r="J45" s="1226"/>
      <c r="K45" s="1237">
        <f>SUM(L45:O45)</f>
        <v>0</v>
      </c>
      <c r="L45" s="1236"/>
      <c r="M45" s="1236"/>
      <c r="N45" s="1236"/>
      <c r="O45" s="2427"/>
      <c r="P45" s="1235"/>
      <c r="AB45" s="1156">
        <v>46</v>
      </c>
    </row>
    <row customHeight="1" ht="11.549999999999999">
      <c r="F46" s="1231" t="s">
        <v>1086</v>
      </c>
      <c r="G46" s="1239" t="s">
        <v>1071</v>
      </c>
      <c r="H46" s="1237">
        <f>SUM(I46:J46)</f>
        <v>0</v>
      </c>
      <c r="I46" s="1236"/>
      <c r="J46" s="1226"/>
      <c r="K46" s="1237">
        <f>SUM(L46:O46)</f>
        <v>0</v>
      </c>
      <c r="L46" s="1236"/>
      <c r="M46" s="1236"/>
      <c r="N46" s="1236"/>
      <c r="O46" s="2427"/>
      <c r="P46" s="1235"/>
      <c r="AB46" s="1156">
        <v>11</v>
      </c>
    </row>
    <row customHeight="1" ht="11.549999999999999">
      <c r="F47" s="1231" t="s">
        <v>1045</v>
      </c>
      <c r="G47" s="1238" t="s">
        <v>1087</v>
      </c>
      <c r="H47" s="1237">
        <f>SUM(I47:J47)</f>
        <v>0</v>
      </c>
      <c r="I47" s="1236"/>
      <c r="J47" s="1226"/>
      <c r="K47" s="1237">
        <f>SUM(L47:O47)</f>
        <v>0</v>
      </c>
      <c r="L47" s="1236"/>
      <c r="M47" s="1236"/>
      <c r="N47" s="1236"/>
      <c r="O47" s="2427"/>
      <c r="P47" s="1235"/>
      <c r="AB47" s="1156">
        <v>11</v>
      </c>
    </row>
    <row customHeight="1" ht="24">
      <c r="F48" s="1231" t="s">
        <v>109</v>
      </c>
      <c r="G48" s="691" t="s">
        <v>1088</v>
      </c>
      <c r="H48" s="1237">
        <f>SUM(I48:J48)</f>
        <v>0</v>
      </c>
      <c r="I48" s="1237">
        <f>SUM(I49,I54,I57)</f>
        <v>0</v>
      </c>
      <c r="J48" s="1226"/>
      <c r="K48" s="1237">
        <f>SUM(L48:O48)</f>
        <v>0</v>
      </c>
      <c r="L48" s="1237">
        <f>SUM(L49,L54,L57)</f>
        <v>0</v>
      </c>
      <c r="M48" s="1237">
        <f>SUM(M49,M54,M57)</f>
        <v>0</v>
      </c>
      <c r="N48" s="1237">
        <f>SUM(N49,N54,N57)</f>
        <v>0</v>
      </c>
      <c r="O48" s="2427"/>
      <c r="P48" s="1235"/>
      <c r="AB48" s="1156">
        <v>23</v>
      </c>
    </row>
    <row customHeight="1" ht="11.549999999999999">
      <c r="F49" s="1231" t="s">
        <v>706</v>
      </c>
      <c r="G49" s="1238" t="s">
        <v>1040</v>
      </c>
      <c r="H49" s="1237">
        <f>SUM(I49:J49)</f>
        <v>0</v>
      </c>
      <c r="I49" s="1237">
        <f>SUM(I50:I53)</f>
        <v>0</v>
      </c>
      <c r="J49" s="1226"/>
      <c r="K49" s="1237">
        <f>SUM(L49:O49)</f>
        <v>0</v>
      </c>
      <c r="L49" s="1237">
        <f>SUM(L50:L53)</f>
        <v>0</v>
      </c>
      <c r="M49" s="1237">
        <f>SUM(M50:M53)</f>
        <v>0</v>
      </c>
      <c r="N49" s="1237">
        <f>SUM(N50:N53)</f>
        <v>0</v>
      </c>
      <c r="O49" s="2427"/>
      <c r="P49" s="1235"/>
      <c r="AB49" s="1156">
        <v>11</v>
      </c>
    </row>
    <row customHeight="1" ht="24">
      <c r="F50" s="1231" t="s">
        <v>709</v>
      </c>
      <c r="G50" s="1239" t="s">
        <v>1078</v>
      </c>
      <c r="H50" s="1237">
        <f>SUM(I50:J50)</f>
        <v>0</v>
      </c>
      <c r="I50" s="1236"/>
      <c r="J50" s="1226"/>
      <c r="K50" s="1237">
        <f>SUM(L50:O50)</f>
        <v>0</v>
      </c>
      <c r="L50" s="1236"/>
      <c r="M50" s="1236"/>
      <c r="N50" s="1236"/>
      <c r="O50" s="2427"/>
      <c r="P50" s="1235"/>
      <c r="AB50" s="1156">
        <v>23</v>
      </c>
    </row>
    <row customHeight="1" ht="11.549999999999999">
      <c r="F51" s="1231" t="s">
        <v>712</v>
      </c>
      <c r="G51" s="1239" t="s">
        <v>1080</v>
      </c>
      <c r="H51" s="1237">
        <f>SUM(I51:J51)</f>
        <v>0</v>
      </c>
      <c r="I51" s="1236"/>
      <c r="J51" s="1226"/>
      <c r="K51" s="1237">
        <f>SUM(L51:O51)</f>
        <v>0</v>
      </c>
      <c r="L51" s="1236"/>
      <c r="M51" s="1236"/>
      <c r="N51" s="1236"/>
      <c r="O51" s="2427"/>
      <c r="P51" s="1235"/>
      <c r="AB51" s="1156">
        <v>11</v>
      </c>
    </row>
    <row customHeight="1" ht="11.549999999999999">
      <c r="F52" s="1231" t="s">
        <v>1089</v>
      </c>
      <c r="G52" s="1239" t="s">
        <v>1082</v>
      </c>
      <c r="H52" s="1237">
        <f>SUM(I52:J52)</f>
        <v>0</v>
      </c>
      <c r="I52" s="1236"/>
      <c r="J52" s="1226"/>
      <c r="K52" s="1237">
        <f>SUM(L52:O52)</f>
        <v>0</v>
      </c>
      <c r="L52" s="1236"/>
      <c r="M52" s="1236"/>
      <c r="N52" s="1236"/>
      <c r="O52" s="2427"/>
      <c r="P52" s="1235"/>
      <c r="AB52" s="1156">
        <v>11</v>
      </c>
    </row>
    <row customHeight="1" ht="35.699999999999996">
      <c r="F53" s="1231" t="s">
        <v>1090</v>
      </c>
      <c r="G53" s="1239" t="s">
        <v>1084</v>
      </c>
      <c r="H53" s="1237">
        <f>SUM(I53:J53)</f>
        <v>0</v>
      </c>
      <c r="I53" s="1236"/>
      <c r="J53" s="1226"/>
      <c r="K53" s="1237">
        <f>SUM(L53:O53)</f>
        <v>0</v>
      </c>
      <c r="L53" s="1236"/>
      <c r="M53" s="1236"/>
      <c r="N53" s="1236"/>
      <c r="O53" s="2427"/>
      <c r="P53" s="1235"/>
      <c r="AB53" s="1156">
        <v>34</v>
      </c>
    </row>
    <row customHeight="1" ht="11.549999999999999">
      <c r="F54" s="1231" t="s">
        <v>304</v>
      </c>
      <c r="G54" s="1238" t="s">
        <v>1069</v>
      </c>
      <c r="H54" s="1237">
        <f>SUM(I54:J54)</f>
        <v>0</v>
      </c>
      <c r="I54" s="1237">
        <f>SUM(I55:I56)</f>
        <v>0</v>
      </c>
      <c r="J54" s="1226"/>
      <c r="K54" s="1237">
        <f>SUM(L54:O54)</f>
        <v>0</v>
      </c>
      <c r="L54" s="1237">
        <f>SUM(L55:L56)</f>
        <v>0</v>
      </c>
      <c r="M54" s="1237">
        <f>SUM(M55:M56)</f>
        <v>0</v>
      </c>
      <c r="N54" s="1237">
        <f>SUM(N55:N56)</f>
        <v>0</v>
      </c>
      <c r="O54" s="2427"/>
      <c r="P54" s="1235"/>
      <c r="AB54" s="1156">
        <v>11</v>
      </c>
    </row>
    <row customHeight="1" ht="48.29999999999999">
      <c r="F55" s="1231" t="s">
        <v>716</v>
      </c>
      <c r="G55" s="1239" t="s">
        <v>1070</v>
      </c>
      <c r="H55" s="1237">
        <f>SUM(I55:J55)</f>
        <v>0</v>
      </c>
      <c r="I55" s="1236"/>
      <c r="J55" s="1226"/>
      <c r="K55" s="1237">
        <f>SUM(L55:O55)</f>
        <v>0</v>
      </c>
      <c r="L55" s="1236"/>
      <c r="M55" s="1236"/>
      <c r="N55" s="1236"/>
      <c r="O55" s="2427"/>
      <c r="P55" s="1235"/>
      <c r="AB55" s="1156">
        <v>46</v>
      </c>
    </row>
    <row customHeight="1" ht="11.549999999999999">
      <c r="F56" s="1231" t="s">
        <v>718</v>
      </c>
      <c r="G56" s="1239" t="s">
        <v>1071</v>
      </c>
      <c r="H56" s="1237">
        <f>SUM(I56:J56)</f>
        <v>0</v>
      </c>
      <c r="I56" s="1236"/>
      <c r="J56" s="1226"/>
      <c r="K56" s="1237">
        <f>SUM(L56:O56)</f>
        <v>0</v>
      </c>
      <c r="L56" s="1236"/>
      <c r="M56" s="1236"/>
      <c r="N56" s="1236"/>
      <c r="O56" s="2427"/>
      <c r="P56" s="1235"/>
      <c r="AB56" s="1156">
        <v>11</v>
      </c>
    </row>
    <row customHeight="1" ht="11.549999999999999">
      <c r="F57" s="1231" t="s">
        <v>307</v>
      </c>
      <c r="G57" s="1238" t="s">
        <v>1087</v>
      </c>
      <c r="H57" s="1237">
        <f>SUM(I57:J57)</f>
        <v>0</v>
      </c>
      <c r="I57" s="1236"/>
      <c r="J57" s="1226"/>
      <c r="K57" s="1237">
        <f>SUM(L57:O57)</f>
        <v>0</v>
      </c>
      <c r="L57" s="1236"/>
      <c r="M57" s="1236"/>
      <c r="N57" s="1236"/>
      <c r="O57" s="2427"/>
      <c r="P57" s="1235"/>
      <c r="AB57" s="1156">
        <v>11</v>
      </c>
    </row>
    <row customHeight="1" ht="11.549999999999999">
      <c r="F58" s="1231"/>
      <c r="G58" s="1240" t="s">
        <v>1073</v>
      </c>
      <c r="H58" s="1237">
        <f>SUM(I58:J58)</f>
        <v>0</v>
      </c>
      <c r="I58" s="1237">
        <f>SUM(I38,I48)</f>
        <v>0</v>
      </c>
      <c r="J58" s="1226"/>
      <c r="K58" s="1237">
        <f>SUM(L58:O58)</f>
        <v>0</v>
      </c>
      <c r="L58" s="1237">
        <f>SUM(L38,L48)</f>
        <v>0</v>
      </c>
      <c r="M58" s="1237">
        <f>SUM(M38,M48)</f>
        <v>0</v>
      </c>
      <c r="N58" s="1237">
        <f>SUM(N38,N48)</f>
        <v>0</v>
      </c>
      <c r="O58" s="2427"/>
      <c r="P58" s="1235"/>
      <c r="AB58" s="1156">
        <v>11</v>
      </c>
    </row>
    <row customHeight="1" ht="10.5" hidden="1">
      <c r="A59" s="1167" t="s">
        <v>84</v>
      </c>
      <c r="B59" s="1167">
        <v>0</v>
      </c>
      <c r="C59" s="1167">
        <v>0</v>
      </c>
      <c r="D59" s="1161">
        <v>0</v>
      </c>
      <c r="E59" s="510">
        <v>3</v>
      </c>
      <c r="F59" s="1156">
        <v>6</v>
      </c>
      <c r="G59" s="1156">
        <v>60</v>
      </c>
      <c r="H59" s="1156">
        <v>0</v>
      </c>
      <c r="I59" s="1156">
        <v>0</v>
      </c>
      <c r="J59" s="1156">
        <v>0</v>
      </c>
      <c r="K59" s="1636">
        <v>0</v>
      </c>
      <c r="L59" s="1636">
        <v>0</v>
      </c>
      <c r="M59" s="1636">
        <v>0</v>
      </c>
      <c r="N59" s="1636">
        <v>0</v>
      </c>
      <c r="O59" s="1636">
        <v>0</v>
      </c>
      <c r="P59" s="1156">
        <v>1</v>
      </c>
      <c r="Q59" s="1156">
        <v>8</v>
      </c>
      <c r="R59" s="1156">
        <v>8</v>
      </c>
      <c r="S59" s="1156">
        <v>8</v>
      </c>
      <c r="T59" s="1156">
        <v>8</v>
      </c>
      <c r="U59" s="1156">
        <v>8</v>
      </c>
      <c r="V59" s="1156">
        <v>8</v>
      </c>
      <c r="W59" s="1156">
        <v>8</v>
      </c>
      <c r="X59" s="1156">
        <v>8</v>
      </c>
      <c r="Y59" s="1156">
        <v>8</v>
      </c>
      <c r="Z59" s="1156">
        <v>8</v>
      </c>
      <c r="AA59" s="1156">
        <v>8</v>
      </c>
      <c r="AB59" s="1156">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O10"/>
    <mergeCell ref="K11:O11"/>
  </mergeCells>
  <dataValidations count="1">
    <dataValidation type="decimal" allowBlank="1" showErrorMessage="1" errorTitle="Ошибка" error="Допускается ввод только неотрицательных чисел!" sqref="I29:I31 I33:I35 I40:I43 I45:I47 I50:I53 I55:I57 I16:I27 L16:N16 L17:N17 L18:N18 L19:N19 L20:N20 L21:N21 L22:N22 L23:N23 L24:N24 L25:N25 L26:N26 L27:N27 L29:N29 L30:N30 L31:N31 L33:N33 L34:N34 L35:N35 L40:N40 L41:N41 L42:N42 L43:N43 L45:N45 L46:N46 L47:N47 L50:N50 L51:N51 L52:N52 L53:N53 L55:N55 L56:N56 L57:N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B8306-9CB8-88F2-5D52-0.4D9BB37}" mc:Ignorable="x14ac xr xr2 xr3">
  <sheetPr>
    <tabColor theme="9" tint="-0.25"/>
  </sheetPr>
  <dimension ref="A1:GC28"/>
  <sheetViews>
    <sheetView topLeftCell="E4" showGridLines="0" zoomScale="90" workbookViewId="0" tabSelected="1">
      <selection activeCell="X22" sqref="X22"/>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Муниципальное унитарное предприятие "Югорскэнергогаз"</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1091</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1092</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1093</v>
      </c>
      <c r="H11" s="2438" t="s">
        <v>1094</v>
      </c>
      <c r="I11" s="2438" t="s">
        <v>1095</v>
      </c>
      <c r="J11" s="2439"/>
      <c r="K11" s="2439"/>
      <c r="L11" s="2439"/>
      <c r="M11" s="2439"/>
      <c r="N11" s="2439"/>
      <c r="O11" s="2210" t="s">
        <v>1096</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1096</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1096</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1097</v>
      </c>
      <c r="P12" s="2210"/>
      <c r="Q12" s="2210"/>
      <c r="R12" s="2210"/>
      <c r="S12" s="2210" t="s">
        <v>1098</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1099</v>
      </c>
      <c r="BU12" s="2388"/>
      <c r="BV12" s="2388"/>
      <c r="BW12" s="2434"/>
      <c r="BX12" s="2387" t="s">
        <v>1100</v>
      </c>
      <c r="BY12" s="2388"/>
      <c r="BZ12" s="2388"/>
      <c r="CA12" s="2434"/>
      <c r="CB12" s="2387" t="s">
        <v>1101</v>
      </c>
      <c r="CC12" s="2434"/>
      <c r="CD12" s="2387" t="s">
        <v>1102</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1103</v>
      </c>
      <c r="CZ12" s="2388"/>
      <c r="DA12" s="2388"/>
      <c r="DB12" s="2388"/>
      <c r="DC12" s="2388"/>
      <c r="DD12" s="2434"/>
      <c r="DE12" s="2387" t="s">
        <v>1104</v>
      </c>
      <c r="DF12" s="2434"/>
      <c r="DG12" s="2387" t="s">
        <v>1102</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1105</v>
      </c>
      <c r="P13" s="2210"/>
      <c r="Q13" s="2210"/>
      <c r="R13" s="2210"/>
      <c r="S13" s="2337" t="s">
        <v>1106</v>
      </c>
      <c r="T13" s="2389"/>
      <c r="U13" s="2128" t="s">
        <v>1107</v>
      </c>
      <c r="V13" s="2128"/>
      <c r="W13" s="2128"/>
      <c r="X13" s="2128"/>
      <c r="Y13" s="2128" t="s">
        <v>1108</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1109</v>
      </c>
      <c r="BU13" s="2389"/>
      <c r="BV13" s="2337" t="s">
        <v>1110</v>
      </c>
      <c r="BW13" s="2389"/>
      <c r="BX13" s="2337" t="s">
        <v>1111</v>
      </c>
      <c r="BY13" s="2389"/>
      <c r="BZ13" s="2337" t="s">
        <v>1112</v>
      </c>
      <c r="CA13" s="2389"/>
      <c r="CB13" s="2337" t="s">
        <v>1113</v>
      </c>
      <c r="CC13" s="2389"/>
      <c r="CD13" s="2337" t="s">
        <v>1114</v>
      </c>
      <c r="CE13" s="2389"/>
      <c r="CF13" s="2337" t="s">
        <v>1115</v>
      </c>
      <c r="CG13" s="2389"/>
      <c r="CH13" s="2387" t="s">
        <v>1116</v>
      </c>
      <c r="CI13" s="2388"/>
      <c r="CJ13" s="2388"/>
      <c r="CK13" s="2434"/>
      <c r="CL13" s="2437"/>
      <c r="CM13" s="2435"/>
      <c r="CN13" s="2435"/>
      <c r="CO13" s="2435"/>
      <c r="CP13" s="2435"/>
      <c r="CQ13" s="2435"/>
      <c r="CR13" s="2435"/>
      <c r="CS13" s="2435"/>
      <c r="CT13" s="2435"/>
      <c r="CU13" s="2435"/>
      <c r="CV13" s="2435"/>
      <c r="CW13" s="2435"/>
      <c r="CX13" s="2454"/>
      <c r="CY13" s="2337" t="s">
        <v>1117</v>
      </c>
      <c r="CZ13" s="2389"/>
      <c r="DA13" s="2337" t="s">
        <v>1118</v>
      </c>
      <c r="DB13" s="2389"/>
      <c r="DC13" s="2337" t="s">
        <v>1119</v>
      </c>
      <c r="DD13" s="2389"/>
      <c r="DE13" s="2337" t="s">
        <v>1120</v>
      </c>
      <c r="DF13" s="2389"/>
      <c r="DG13" s="2387" t="s">
        <v>1121</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1122</v>
      </c>
      <c r="P14" s="2389"/>
      <c r="Q14" s="2337" t="s">
        <v>1123</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1124</v>
      </c>
      <c r="CI14" s="2389"/>
      <c r="CJ14" s="2337" t="s">
        <v>1125</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1126</v>
      </c>
      <c r="DH14" s="2389"/>
      <c r="DI14" s="2337" t="s">
        <v>1127</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1128</v>
      </c>
      <c r="CC16" s="2434"/>
      <c r="CD16" s="2387" t="s">
        <v>555</v>
      </c>
      <c r="CE16" s="2434"/>
      <c r="CF16" s="2387" t="s">
        <v>1129</v>
      </c>
      <c r="CG16" s="2434"/>
      <c r="CH16" s="2387" t="s">
        <v>1130</v>
      </c>
      <c r="CI16" s="2434"/>
      <c r="CJ16" s="2387" t="s">
        <v>1130</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1128</v>
      </c>
      <c r="DF16" s="2434"/>
      <c r="DG16" s="2387" t="s">
        <v>1131</v>
      </c>
      <c r="DH16" s="2434"/>
      <c r="DI16" s="2387" t="s">
        <v>1131</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1132</v>
      </c>
      <c r="P17" s="1192" t="s">
        <v>1133</v>
      </c>
      <c r="Q17" s="1192" t="s">
        <v>1132</v>
      </c>
      <c r="R17" s="1192" t="s">
        <v>1133</v>
      </c>
      <c r="S17" s="1192" t="s">
        <v>1132</v>
      </c>
      <c r="T17" s="1192" t="s">
        <v>1133</v>
      </c>
      <c r="U17" s="1192" t="s">
        <v>1132</v>
      </c>
      <c r="V17" s="1192" t="s">
        <v>1133</v>
      </c>
      <c r="W17" s="1192" t="s">
        <v>1132</v>
      </c>
      <c r="X17" s="1192" t="s">
        <v>1133</v>
      </c>
      <c r="Y17" s="1192" t="s">
        <v>1132</v>
      </c>
      <c r="Z17" s="1192" t="s">
        <v>1133</v>
      </c>
      <c r="AA17" s="1192" t="s">
        <v>1132</v>
      </c>
      <c r="AB17" s="1192" t="s">
        <v>1133</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1132</v>
      </c>
      <c r="BU17" s="1192" t="s">
        <v>1133</v>
      </c>
      <c r="BV17" s="1192" t="s">
        <v>1132</v>
      </c>
      <c r="BW17" s="1192" t="s">
        <v>1133</v>
      </c>
      <c r="BX17" s="1192" t="s">
        <v>1132</v>
      </c>
      <c r="BY17" s="1192" t="s">
        <v>1133</v>
      </c>
      <c r="BZ17" s="1192" t="s">
        <v>1132</v>
      </c>
      <c r="CA17" s="1192" t="s">
        <v>1133</v>
      </c>
      <c r="CB17" s="1192" t="s">
        <v>1132</v>
      </c>
      <c r="CC17" s="1192" t="s">
        <v>1133</v>
      </c>
      <c r="CD17" s="1192" t="s">
        <v>1132</v>
      </c>
      <c r="CE17" s="1192" t="s">
        <v>1133</v>
      </c>
      <c r="CF17" s="1192" t="s">
        <v>1132</v>
      </c>
      <c r="CG17" s="1192" t="s">
        <v>1133</v>
      </c>
      <c r="CH17" s="1192" t="s">
        <v>1132</v>
      </c>
      <c r="CI17" s="1192" t="s">
        <v>1133</v>
      </c>
      <c r="CJ17" s="1192" t="s">
        <v>1132</v>
      </c>
      <c r="CK17" s="1192" t="s">
        <v>1133</v>
      </c>
      <c r="CL17" s="2437"/>
      <c r="CM17" s="2435"/>
      <c r="CN17" s="2435"/>
      <c r="CO17" s="2435"/>
      <c r="CP17" s="2435"/>
      <c r="CQ17" s="2435"/>
      <c r="CR17" s="2435"/>
      <c r="CS17" s="2435"/>
      <c r="CT17" s="2435"/>
      <c r="CU17" s="2435"/>
      <c r="CV17" s="2435"/>
      <c r="CW17" s="2435"/>
      <c r="CX17" s="2454"/>
      <c r="CY17" s="1192" t="s">
        <v>1132</v>
      </c>
      <c r="CZ17" s="1192" t="s">
        <v>1133</v>
      </c>
      <c r="DA17" s="1192" t="s">
        <v>1132</v>
      </c>
      <c r="DB17" s="1192" t="s">
        <v>1133</v>
      </c>
      <c r="DC17" s="1192" t="s">
        <v>1132</v>
      </c>
      <c r="DD17" s="1192" t="s">
        <v>1133</v>
      </c>
      <c r="DE17" s="1192" t="s">
        <v>1132</v>
      </c>
      <c r="DF17" s="1192" t="s">
        <v>1133</v>
      </c>
      <c r="DG17" s="1192" t="s">
        <v>1132</v>
      </c>
      <c r="DH17" s="1192" t="s">
        <v>1133</v>
      </c>
      <c r="DI17" s="1192" t="s">
        <v>1132</v>
      </c>
      <c r="DJ17" s="1192" t="s">
        <v>1133</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21">
      <c r="A21" s="1325" t="s">
        <v>991</v>
      </c>
      <c r="B21" s="941"/>
      <c r="C21" s="926"/>
      <c r="D21" s="926"/>
      <c r="E21" s="940" t="s">
        <v>22</v>
      </c>
      <c r="F21" s="1122" t="str">
        <f>INDEX(IP_MAIN_LIST_NAME_IP,MATCH(A21,IP_MAIN_LIST_IP_ID,0))&amp;" ("&amp;INDEX(IP_MAIN_START_DATE,MATCH(A21,IP_MAIN_LIST_IP_ID,0))&amp;"-"&amp;INDEX(IP_MAIN_END_DATE,MATCH(A21,IP_MAIN_LIST_IP_ID,0))&amp;")"</f>
        <v>Инвестиционная программа № 46-Пр-78 от 20.05.2026 МУП "ЮГОРСКЭНЕРГОГАЗ" в сфере теплоснабжения по модернизации, реконструкции и техническому перевооружению котельных, на территории городского округа Югорск на 2027-2029 годы (01.01.2027-31.12.2029)</v>
      </c>
      <c r="G21" s="1204"/>
      <c r="H21" s="1205"/>
      <c r="I21" s="1205"/>
      <c r="J21" s="1205"/>
      <c r="K21" s="1205"/>
      <c r="L21" s="1205"/>
      <c r="M21" s="1205"/>
      <c r="N21" s="1205"/>
      <c r="O21" s="1204"/>
      <c r="P21" s="1204"/>
      <c r="Q21" s="1204"/>
      <c r="R21" s="1204"/>
      <c r="S21" s="1204"/>
      <c r="T21" s="1204"/>
      <c r="U21" s="1206"/>
      <c r="V21" s="1206"/>
      <c r="W21" s="1206"/>
      <c r="X21" s="1206"/>
      <c r="Y21" s="1206"/>
      <c r="Z21" s="1206"/>
      <c r="AA21" s="1206"/>
      <c r="AB21" s="1204"/>
      <c r="AC21" s="1205"/>
      <c r="AD21" s="1205"/>
      <c r="AE21" s="1205"/>
      <c r="AF21" s="1205"/>
      <c r="AG21" s="1205"/>
      <c r="AH21" s="1205"/>
      <c r="AI21" s="1205"/>
      <c r="AJ21" s="1205"/>
      <c r="AK21" s="1205"/>
      <c r="AL21" s="1205"/>
      <c r="AM21" s="1205"/>
      <c r="AN21" s="1205"/>
      <c r="AO21" s="1205"/>
      <c r="AP21" s="1205"/>
      <c r="AQ21" s="1205"/>
      <c r="AR21" s="1205"/>
      <c r="AS21" s="1205"/>
      <c r="AT21" s="1205"/>
      <c r="AU21" s="1205"/>
      <c r="AV21" s="1205"/>
      <c r="AW21" s="1205"/>
      <c r="AX21" s="1205"/>
      <c r="AY21" s="1205"/>
      <c r="AZ21" s="1205"/>
      <c r="BA21" s="1205"/>
      <c r="BB21" s="1205"/>
      <c r="BC21" s="1205"/>
      <c r="BD21" s="1205"/>
      <c r="BE21" s="1205"/>
      <c r="BF21" s="1205"/>
      <c r="BG21" s="1205"/>
      <c r="BH21" s="1205"/>
      <c r="BI21" s="1205"/>
      <c r="BJ21" s="1205"/>
      <c r="BK21" s="1205"/>
      <c r="BL21" s="1205"/>
      <c r="BM21" s="1205"/>
      <c r="BN21" s="1205"/>
      <c r="BO21" s="1205"/>
      <c r="BP21" s="1205"/>
      <c r="BQ21" s="1205"/>
      <c r="BR21" s="1205"/>
      <c r="BS21" s="1205"/>
      <c r="BT21" s="1205"/>
      <c r="BU21" s="1205"/>
      <c r="BV21" s="1205"/>
      <c r="BW21" s="1205"/>
      <c r="BX21" s="1205"/>
      <c r="BY21" s="1205"/>
      <c r="BZ21" s="1205"/>
      <c r="CA21" s="1205"/>
      <c r="CB21" s="1205"/>
      <c r="CC21" s="1205"/>
      <c r="CD21" s="1205"/>
      <c r="CE21" s="1205"/>
      <c r="CF21" s="1205"/>
      <c r="CG21" s="1205"/>
      <c r="CH21" s="1205"/>
      <c r="CI21" s="1205"/>
      <c r="CJ21" s="1205"/>
      <c r="CK21" s="1205"/>
      <c r="CL21" s="1207"/>
      <c r="CM21" s="1207"/>
      <c r="CN21" s="1207"/>
      <c r="CO21" s="1207"/>
      <c r="CP21" s="1207"/>
      <c r="CQ21" s="1207"/>
      <c r="CR21" s="1207"/>
      <c r="CS21" s="1207"/>
      <c r="CT21" s="1207"/>
      <c r="CU21" s="1207"/>
      <c r="CV21" s="1207"/>
      <c r="CW21" s="1207"/>
      <c r="CX21" s="1207"/>
      <c r="CY21" s="1207"/>
      <c r="CZ21" s="1207"/>
      <c r="DA21" s="1207"/>
      <c r="DB21" s="1207"/>
      <c r="DC21" s="1207"/>
      <c r="DD21" s="1207"/>
      <c r="DE21" s="1207"/>
      <c r="DF21" s="1207"/>
      <c r="DG21" s="1207"/>
      <c r="DH21" s="1207"/>
      <c r="DI21" s="1207"/>
      <c r="DJ21" s="1207"/>
      <c r="DK21" s="1207"/>
      <c r="DL21" s="1207"/>
      <c r="DM21" s="1207"/>
      <c r="DN21" s="1207"/>
      <c r="DO21" s="1207"/>
      <c r="DP21" s="1207"/>
      <c r="DQ21" s="1207"/>
      <c r="DR21" s="1207"/>
      <c r="DS21" s="1207"/>
      <c r="DT21" s="1207"/>
      <c r="DU21" s="1207"/>
      <c r="DV21" s="1207"/>
      <c r="DW21" s="1207"/>
      <c r="DX21" s="1207"/>
      <c r="DY21" s="1207"/>
      <c r="DZ21" s="1207"/>
      <c r="EA21" s="1207"/>
      <c r="EB21" s="1207"/>
      <c r="EC21" s="1207"/>
      <c r="ED21" s="1207"/>
      <c r="EE21" s="1207"/>
      <c r="EF21" s="1207"/>
      <c r="EG21" s="1207"/>
      <c r="EH21" s="1207"/>
      <c r="EI21" s="1207"/>
      <c r="EJ21" s="1207"/>
      <c r="EK21" s="1207"/>
      <c r="EL21" s="1207"/>
      <c r="EM21" s="1207"/>
      <c r="EN21" s="1207"/>
      <c r="EO21" s="1207"/>
      <c r="EP21" s="1207"/>
      <c r="EQ21" s="1207"/>
      <c r="ER21" s="1207"/>
      <c r="ES21" s="1207"/>
      <c r="ET21" s="1207"/>
      <c r="EU21" s="1207"/>
      <c r="EV21" s="1207"/>
      <c r="EW21" s="1207"/>
      <c r="EX21" s="1207"/>
      <c r="EY21" s="1207"/>
      <c r="EZ21" s="1207"/>
      <c r="FA21" s="1207"/>
      <c r="FB21" s="1207"/>
      <c r="FC21" s="1207"/>
      <c r="FD21" s="1207"/>
      <c r="FE21" s="1207"/>
      <c r="FF21" s="1207"/>
      <c r="FG21" s="1207"/>
      <c r="FH21" s="1207"/>
      <c r="FI21" s="1207"/>
      <c r="FJ21" s="1207"/>
      <c r="FK21" s="1207"/>
      <c r="FL21" s="1207"/>
      <c r="FM21" s="1207"/>
      <c r="FN21" s="1207"/>
      <c r="FO21" s="1207"/>
      <c r="FP21" s="1207"/>
      <c r="FQ21" s="1207"/>
      <c r="FR21" s="1207"/>
      <c r="FS21" s="1207"/>
      <c r="FT21" s="1207"/>
      <c r="FU21" s="1207"/>
      <c r="FV21" s="1208"/>
      <c r="FW21" s="1202"/>
      <c r="FX21" s="1203"/>
      <c r="FY21" s="926"/>
      <c r="FZ21" s="926"/>
      <c r="GA21" s="926"/>
      <c r="GB21" s="926"/>
    </row>
    <row s="926" customFormat="1" customHeight="1" ht="54.16666666666666">
      <c r="A22" s="926" t="s">
        <v>991</v>
      </c>
      <c r="B22" s="941"/>
      <c r="C22" s="926"/>
      <c r="D22" s="926"/>
      <c r="E22" s="1851"/>
      <c r="F22" s="2390">
        <v>1</v>
      </c>
      <c r="G22" s="2563" t="s">
        <v>983</v>
      </c>
      <c r="H22" s="1211" t="s">
        <v>69</v>
      </c>
      <c r="I22" s="1983"/>
      <c r="J22" s="1212"/>
      <c r="K22" s="1212"/>
      <c r="L22" s="1212"/>
      <c r="M22" s="1212"/>
      <c r="N22" s="1212"/>
      <c r="O22" s="1213">
        <v>1.44</v>
      </c>
      <c r="P22" s="1213"/>
      <c r="Q22" s="1213">
        <v>0</v>
      </c>
      <c r="R22" s="1213"/>
      <c r="S22" s="1213">
        <v>166.4</v>
      </c>
      <c r="T22" s="1213"/>
      <c r="U22" s="1213">
        <v>6.16</v>
      </c>
      <c r="V22" s="1213"/>
      <c r="W22" s="1213"/>
      <c r="X22" s="1213"/>
      <c r="Y22" s="1213">
        <v>65652</v>
      </c>
      <c r="Z22" s="1213"/>
      <c r="AA22" s="1213">
        <v>81.97</v>
      </c>
      <c r="AB22" s="1213"/>
      <c r="AC22" s="1212"/>
      <c r="AD22" s="1212"/>
      <c r="AE22" s="1212"/>
      <c r="AF22" s="1212"/>
      <c r="AG22" s="1212"/>
      <c r="AH22" s="1212"/>
      <c r="AI22" s="1212"/>
      <c r="AJ22" s="1212"/>
      <c r="AK22" s="1212"/>
      <c r="AL22" s="1212"/>
      <c r="AM22" s="1212"/>
      <c r="AN22" s="1212"/>
      <c r="AO22" s="1212"/>
      <c r="AP22" s="1212"/>
      <c r="AQ22" s="1212"/>
      <c r="AR22" s="1212"/>
      <c r="AS22" s="1212"/>
      <c r="AT22" s="1212"/>
      <c r="AU22" s="1212"/>
      <c r="AV22" s="1212"/>
      <c r="AW22" s="1212"/>
      <c r="AX22" s="1212"/>
      <c r="AY22" s="1212"/>
      <c r="AZ22" s="1212"/>
      <c r="BA22" s="1212"/>
      <c r="BB22" s="1212"/>
      <c r="BC22" s="1212"/>
      <c r="BD22" s="1212"/>
      <c r="BE22" s="1212"/>
      <c r="BF22" s="1212"/>
      <c r="BG22" s="1212"/>
      <c r="BH22" s="1212"/>
      <c r="BI22" s="1212"/>
      <c r="BJ22" s="1212"/>
      <c r="BK22" s="1212"/>
      <c r="BL22" s="1212"/>
      <c r="BM22" s="1212"/>
      <c r="BN22" s="1212"/>
      <c r="BO22" s="1212"/>
      <c r="BP22" s="1212"/>
      <c r="BQ22" s="1212"/>
      <c r="BR22" s="1212"/>
      <c r="BS22" s="1212"/>
      <c r="BT22" s="1213"/>
      <c r="BU22" s="1213"/>
      <c r="BV22" s="1213"/>
      <c r="BW22" s="1213"/>
      <c r="BX22" s="1213"/>
      <c r="BY22" s="1213"/>
      <c r="BZ22" s="1213"/>
      <c r="CA22" s="1213"/>
      <c r="CB22" s="1213"/>
      <c r="CC22" s="1213"/>
      <c r="CD22" s="1213"/>
      <c r="CE22" s="1213"/>
      <c r="CF22" s="1213"/>
      <c r="CG22" s="1213"/>
      <c r="CH22" s="1213"/>
      <c r="CI22" s="1213"/>
      <c r="CJ22" s="1213"/>
      <c r="CK22" s="1213"/>
      <c r="CL22" s="1212"/>
      <c r="CM22" s="1212"/>
      <c r="CN22" s="1212"/>
      <c r="CO22" s="1212"/>
      <c r="CP22" s="1212"/>
      <c r="CQ22" s="1212"/>
      <c r="CR22" s="1212"/>
      <c r="CS22" s="1212"/>
      <c r="CT22" s="1212"/>
      <c r="CU22" s="1212"/>
      <c r="CV22" s="1212"/>
      <c r="CW22" s="1212"/>
      <c r="CX22" s="1212"/>
      <c r="CY22" s="1213"/>
      <c r="CZ22" s="1213"/>
      <c r="DA22" s="1213"/>
      <c r="DB22" s="1213"/>
      <c r="DC22" s="1213"/>
      <c r="DD22" s="1213"/>
      <c r="DE22" s="1213"/>
      <c r="DF22" s="1213"/>
      <c r="DG22" s="1213"/>
      <c r="DH22" s="1213"/>
      <c r="DI22" s="1213"/>
      <c r="DJ22" s="1213"/>
      <c r="DK22" s="1212"/>
      <c r="DL22" s="1212"/>
      <c r="DM22" s="1212"/>
      <c r="DN22" s="1212"/>
      <c r="DO22" s="1212"/>
      <c r="DP22" s="1212"/>
      <c r="DQ22" s="1212"/>
      <c r="DR22" s="1212"/>
      <c r="DS22" s="1212"/>
      <c r="DT22" s="1212"/>
      <c r="DU22" s="1212"/>
      <c r="DV22" s="1212"/>
      <c r="DW22" s="1212"/>
      <c r="DX22" s="1212"/>
      <c r="DY22" s="1212"/>
      <c r="DZ22" s="1212"/>
      <c r="EA22" s="1212"/>
      <c r="EB22" s="1212"/>
      <c r="EC22" s="1212"/>
      <c r="ED22" s="1212"/>
      <c r="EE22" s="1212"/>
      <c r="EF22" s="1212"/>
      <c r="EG22" s="1212"/>
      <c r="EH22" s="1212"/>
      <c r="EI22" s="1212"/>
      <c r="EJ22" s="1212"/>
      <c r="EK22" s="1212"/>
      <c r="EL22" s="1212"/>
      <c r="EM22" s="1212"/>
      <c r="EN22" s="1212"/>
      <c r="EO22" s="1212"/>
      <c r="EP22" s="1212"/>
      <c r="EQ22" s="1212"/>
      <c r="ER22" s="1212"/>
      <c r="ES22" s="1212"/>
      <c r="ET22" s="1212"/>
      <c r="EU22" s="1212"/>
      <c r="EV22" s="1212"/>
      <c r="EW22" s="1212"/>
      <c r="EX22" s="1212"/>
      <c r="EY22" s="1212"/>
      <c r="EZ22" s="1212"/>
      <c r="FA22" s="1212"/>
      <c r="FB22" s="1212"/>
      <c r="FC22" s="1212"/>
      <c r="FD22" s="1212"/>
      <c r="FE22" s="1212"/>
      <c r="FF22" s="1212"/>
      <c r="FG22" s="1212"/>
      <c r="FH22" s="1212"/>
      <c r="FI22" s="1212"/>
      <c r="FJ22" s="1212"/>
      <c r="FK22" s="1212"/>
      <c r="FL22" s="1212"/>
      <c r="FM22" s="1212"/>
      <c r="FN22" s="1212"/>
      <c r="FO22" s="1212"/>
      <c r="FP22" s="1212"/>
      <c r="FQ22" s="1212"/>
      <c r="FR22" s="1212"/>
      <c r="FS22" s="1212"/>
      <c r="FT22" s="1212"/>
      <c r="FU22" s="1212"/>
      <c r="FV22" s="1212"/>
      <c r="FW22" s="1212"/>
      <c r="FX22" s="1203"/>
      <c r="FY22" s="926"/>
      <c r="FZ22" s="926"/>
      <c r="GA22" s="926"/>
      <c r="GB22" s="926"/>
    </row>
    <row s="926" customFormat="1" customHeight="1" ht="12">
      <c r="A23" s="926" t="s">
        <v>991</v>
      </c>
      <c r="B23" s="941"/>
      <c r="C23" s="926"/>
      <c r="D23" s="926"/>
      <c r="E23" s="926"/>
      <c r="F23" s="2638"/>
      <c r="G23" s="2639" t="s">
        <v>1134</v>
      </c>
      <c r="H23" s="2640"/>
      <c r="I23" s="2640"/>
      <c r="J23" s="2640"/>
      <c r="K23" s="2640"/>
      <c r="L23" s="2640"/>
      <c r="M23" s="2640"/>
      <c r="N23" s="2640"/>
      <c r="O23" s="2640"/>
      <c r="P23" s="2640"/>
      <c r="Q23" s="2640"/>
      <c r="R23" s="2640"/>
      <c r="S23" s="2640"/>
      <c r="T23" s="2640"/>
      <c r="U23" s="2640"/>
      <c r="V23" s="2640"/>
      <c r="W23" s="2640"/>
      <c r="X23" s="2640"/>
      <c r="Y23" s="2640"/>
      <c r="Z23" s="2640"/>
      <c r="AA23" s="2640"/>
      <c r="AB23" s="2640"/>
      <c r="AC23" s="2640"/>
      <c r="AD23" s="2640"/>
      <c r="AE23" s="2640"/>
      <c r="AF23" s="2640"/>
      <c r="AG23" s="2640"/>
      <c r="AH23" s="2640"/>
      <c r="AI23" s="2640"/>
      <c r="AJ23" s="2640"/>
      <c r="AK23" s="2640"/>
      <c r="AL23" s="2640"/>
      <c r="AM23" s="2640"/>
      <c r="AN23" s="2640"/>
      <c r="AO23" s="2640"/>
      <c r="AP23" s="2640"/>
      <c r="AQ23" s="2640"/>
      <c r="AR23" s="2640"/>
      <c r="AS23" s="2640"/>
      <c r="AT23" s="2640"/>
      <c r="AU23" s="2640"/>
      <c r="AV23" s="2640"/>
      <c r="AW23" s="2640"/>
      <c r="AX23" s="2640"/>
      <c r="AY23" s="2640"/>
      <c r="AZ23" s="2640"/>
      <c r="BA23" s="2640"/>
      <c r="BB23" s="2640"/>
      <c r="BC23" s="2640"/>
      <c r="BD23" s="2640"/>
      <c r="BE23" s="2640"/>
      <c r="BF23" s="2640"/>
      <c r="BG23" s="2640"/>
      <c r="BH23" s="2640"/>
      <c r="BI23" s="2640"/>
      <c r="BJ23" s="2640"/>
      <c r="BK23" s="2640"/>
      <c r="BL23" s="2640"/>
      <c r="BM23" s="2640"/>
      <c r="BN23" s="2640"/>
      <c r="BO23" s="2640"/>
      <c r="BP23" s="2640"/>
      <c r="BQ23" s="2640"/>
      <c r="BR23" s="2640"/>
      <c r="BS23" s="2640"/>
      <c r="BT23" s="2640"/>
      <c r="BU23" s="2640"/>
      <c r="BV23" s="2640"/>
      <c r="BW23" s="2640"/>
      <c r="BX23" s="2640"/>
      <c r="BY23" s="2640"/>
      <c r="BZ23" s="2640"/>
      <c r="CA23" s="2640"/>
      <c r="CB23" s="2640"/>
      <c r="CC23" s="2640"/>
      <c r="CD23" s="2640"/>
      <c r="CE23" s="2640"/>
      <c r="CF23" s="2640"/>
      <c r="CG23" s="2640"/>
      <c r="CH23" s="2640"/>
      <c r="CI23" s="2640"/>
      <c r="CJ23" s="2640"/>
      <c r="CK23" s="2640"/>
      <c r="CL23" s="2640"/>
      <c r="CM23" s="2640"/>
      <c r="CN23" s="2640"/>
      <c r="CO23" s="2640"/>
      <c r="CP23" s="2640"/>
      <c r="CQ23" s="2640"/>
      <c r="CR23" s="2640"/>
      <c r="CS23" s="2640"/>
      <c r="CT23" s="2640"/>
      <c r="CU23" s="2640"/>
      <c r="CV23" s="2640"/>
      <c r="CW23" s="2640"/>
      <c r="CX23" s="2640"/>
      <c r="CY23" s="2640"/>
      <c r="CZ23" s="2640"/>
      <c r="DA23" s="2640"/>
      <c r="DB23" s="2640"/>
      <c r="DC23" s="2640"/>
      <c r="DD23" s="2640"/>
      <c r="DE23" s="2640"/>
      <c r="DF23" s="2640"/>
      <c r="DG23" s="2640"/>
      <c r="DH23" s="2640"/>
      <c r="DI23" s="2640"/>
      <c r="DJ23" s="2640"/>
      <c r="DK23" s="2640"/>
      <c r="DL23" s="2640"/>
      <c r="DM23" s="2640"/>
      <c r="DN23" s="2640"/>
      <c r="DO23" s="2640"/>
      <c r="DP23" s="2640"/>
      <c r="DQ23" s="2640"/>
      <c r="DR23" s="2640"/>
      <c r="DS23" s="2640"/>
      <c r="DT23" s="2640"/>
      <c r="DU23" s="2640"/>
      <c r="DV23" s="2640"/>
      <c r="DW23" s="2640"/>
      <c r="DX23" s="2640"/>
      <c r="DY23" s="2640"/>
      <c r="DZ23" s="2640"/>
      <c r="EA23" s="2640"/>
      <c r="EB23" s="2640"/>
      <c r="EC23" s="2640"/>
      <c r="ED23" s="2640"/>
      <c r="EE23" s="2640"/>
      <c r="EF23" s="2640"/>
      <c r="EG23" s="2640"/>
      <c r="EH23" s="2640"/>
      <c r="EI23" s="2640"/>
      <c r="EJ23" s="2640"/>
      <c r="EK23" s="2640"/>
      <c r="EL23" s="2640"/>
      <c r="EM23" s="2640"/>
      <c r="EN23" s="2640"/>
      <c r="EO23" s="2640"/>
      <c r="EP23" s="2640"/>
      <c r="EQ23" s="2640"/>
      <c r="ER23" s="2640"/>
      <c r="ES23" s="2640"/>
      <c r="ET23" s="2640"/>
      <c r="EU23" s="2640"/>
      <c r="EV23" s="2640"/>
      <c r="EW23" s="2640"/>
      <c r="EX23" s="2640"/>
      <c r="EY23" s="2640"/>
      <c r="EZ23" s="2640"/>
      <c r="FA23" s="2640"/>
      <c r="FB23" s="2640"/>
      <c r="FC23" s="2640"/>
      <c r="FD23" s="2640"/>
      <c r="FE23" s="2640"/>
      <c r="FF23" s="2640"/>
      <c r="FG23" s="2640"/>
      <c r="FH23" s="2640"/>
      <c r="FI23" s="2640"/>
      <c r="FJ23" s="2640"/>
      <c r="FK23" s="2640"/>
      <c r="FL23" s="2640"/>
      <c r="FM23" s="2640"/>
      <c r="FN23" s="2640"/>
      <c r="FO23" s="2640"/>
      <c r="FP23" s="2640"/>
      <c r="FQ23" s="2640"/>
      <c r="FR23" s="2640"/>
      <c r="FS23" s="2640"/>
      <c r="FT23" s="2640"/>
      <c r="FU23" s="2640"/>
      <c r="FV23" s="2640"/>
      <c r="FW23" s="2641"/>
      <c r="FX23" s="1824"/>
      <c r="FY23" s="1063"/>
      <c r="FZ23" s="1063"/>
      <c r="GA23" s="1063"/>
      <c r="GB23" s="1063"/>
    </row>
    <row s="926" customFormat="1" customHeight="1" ht="12.75">
      <c r="A24" s="942"/>
      <c r="B24" s="942"/>
      <c r="C24" s="942"/>
      <c r="D24" s="942"/>
      <c r="E24" s="942"/>
      <c r="F24" s="940"/>
      <c r="G24" s="940"/>
      <c r="H24" s="940"/>
      <c r="I24" s="940"/>
      <c r="J24" s="940"/>
      <c r="K24" s="940"/>
      <c r="L24" s="940"/>
      <c r="M24" s="940"/>
      <c r="N24" s="940"/>
      <c r="O24" s="940"/>
      <c r="P24" s="940"/>
      <c r="Q24" s="940"/>
      <c r="R24" s="940"/>
      <c r="S24" s="943"/>
      <c r="T24" s="943"/>
      <c r="U24" s="940"/>
      <c r="V24" s="940"/>
      <c r="W24" s="940"/>
      <c r="X24" s="940"/>
      <c r="Y24" s="940"/>
      <c r="Z24" s="940"/>
      <c r="AA24" s="940"/>
      <c r="AB24" s="940"/>
      <c r="AC24" s="940"/>
      <c r="AD24" s="940"/>
      <c r="AE24" s="940"/>
      <c r="AF24" s="940"/>
      <c r="AG24" s="940"/>
      <c r="AH24" s="940"/>
      <c r="AI24" s="940"/>
      <c r="AJ24" s="940"/>
      <c r="AK24" s="940"/>
      <c r="AL24" s="940"/>
      <c r="AM24" s="940"/>
      <c r="AN24" s="940"/>
      <c r="AO24" s="940"/>
      <c r="AP24" s="940"/>
      <c r="AQ24" s="940"/>
      <c r="AR24" s="940"/>
      <c r="AS24" s="940"/>
      <c r="AT24" s="940"/>
      <c r="AU24" s="940"/>
      <c r="AV24" s="940"/>
      <c r="AW24" s="940"/>
      <c r="AX24" s="940"/>
      <c r="AY24" s="940"/>
      <c r="AZ24" s="940"/>
      <c r="BA24" s="940"/>
      <c r="BB24" s="940"/>
      <c r="BC24" s="940"/>
      <c r="BD24" s="940"/>
      <c r="BE24" s="940"/>
      <c r="BF24" s="940"/>
      <c r="BG24" s="940"/>
      <c r="BH24" s="940"/>
      <c r="BI24" s="940"/>
      <c r="BJ24" s="940"/>
      <c r="BK24" s="940"/>
      <c r="BL24" s="940"/>
      <c r="BM24" s="940"/>
      <c r="BN24" s="940"/>
      <c r="BO24" s="940"/>
      <c r="BP24" s="940"/>
      <c r="BQ24" s="940"/>
      <c r="BR24" s="940"/>
      <c r="BS24" s="940"/>
      <c r="BT24" s="940"/>
      <c r="BU24" s="940"/>
      <c r="BV24" s="940"/>
      <c r="BW24" s="940"/>
      <c r="BX24" s="940"/>
      <c r="BY24" s="940"/>
      <c r="BZ24" s="940"/>
      <c r="CA24" s="940"/>
      <c r="CB24" s="940"/>
      <c r="CC24" s="940"/>
      <c r="CD24" s="940"/>
      <c r="CE24" s="940"/>
      <c r="CF24" s="940"/>
      <c r="CG24" s="940"/>
      <c r="CH24" s="940"/>
      <c r="CI24" s="940"/>
      <c r="CJ24" s="940"/>
      <c r="CK24" s="940"/>
      <c r="CL24" s="940"/>
      <c r="CM24" s="940"/>
      <c r="CN24" s="940"/>
      <c r="CO24" s="940"/>
      <c r="CP24" s="940"/>
      <c r="CQ24" s="940"/>
      <c r="CR24" s="940"/>
      <c r="CS24" s="940"/>
      <c r="CT24" s="940"/>
      <c r="CU24" s="940"/>
      <c r="CV24" s="940"/>
      <c r="CW24" s="940"/>
      <c r="CX24" s="940"/>
      <c r="CY24" s="940"/>
      <c r="CZ24" s="940"/>
      <c r="DA24" s="940"/>
      <c r="DB24" s="940"/>
      <c r="DC24" s="940"/>
      <c r="DD24" s="940"/>
      <c r="DE24" s="940"/>
      <c r="DF24" s="940"/>
      <c r="DG24" s="940"/>
      <c r="DH24" s="940"/>
      <c r="DI24" s="940"/>
      <c r="DJ24" s="940"/>
      <c r="DK24" s="940"/>
      <c r="DL24" s="940"/>
      <c r="DM24" s="940"/>
      <c r="DN24" s="940"/>
      <c r="DO24" s="940"/>
      <c r="DP24" s="940"/>
      <c r="DQ24" s="940"/>
      <c r="DR24" s="940"/>
      <c r="DS24" s="940"/>
      <c r="DT24" s="940"/>
      <c r="DU24" s="940"/>
      <c r="DV24" s="940"/>
      <c r="DW24" s="940"/>
      <c r="DX24" s="940"/>
      <c r="DY24" s="940"/>
      <c r="DZ24" s="940"/>
      <c r="EA24" s="940"/>
      <c r="EB24" s="940"/>
      <c r="EC24" s="940"/>
      <c r="ED24" s="940"/>
      <c r="EE24" s="940"/>
      <c r="EF24" s="940"/>
      <c r="EG24" s="940"/>
      <c r="EH24" s="940"/>
      <c r="EI24" s="940"/>
      <c r="EJ24" s="940"/>
      <c r="EK24" s="940"/>
      <c r="EL24" s="940"/>
      <c r="EM24" s="940"/>
      <c r="EN24" s="940"/>
      <c r="EO24" s="940"/>
      <c r="EP24" s="940"/>
      <c r="EQ24" s="940"/>
      <c r="ER24" s="940"/>
      <c r="ES24" s="940"/>
      <c r="ET24" s="940"/>
      <c r="EU24" s="940"/>
      <c r="EV24" s="940"/>
      <c r="EW24" s="940"/>
      <c r="EX24" s="940"/>
      <c r="EY24" s="940"/>
      <c r="EZ24" s="940"/>
      <c r="FA24" s="940"/>
      <c r="FB24" s="940"/>
      <c r="FC24" s="940"/>
      <c r="FD24" s="940"/>
      <c r="FE24" s="940"/>
      <c r="FF24" s="940"/>
      <c r="FG24" s="940"/>
      <c r="FH24" s="940"/>
      <c r="FI24" s="940"/>
      <c r="FJ24" s="940"/>
      <c r="FK24" s="940"/>
      <c r="FL24" s="940"/>
      <c r="FM24" s="940"/>
      <c r="FN24" s="940"/>
      <c r="FO24" s="940"/>
      <c r="FP24" s="940"/>
      <c r="FQ24" s="940"/>
      <c r="FR24" s="940"/>
      <c r="FS24" s="940"/>
      <c r="FT24" s="940"/>
      <c r="FU24" s="940"/>
      <c r="FV24" s="940"/>
      <c r="FW24" s="940"/>
      <c r="FX24" s="942"/>
      <c r="FY24" s="942"/>
      <c r="FZ24" s="942"/>
      <c r="GA24" s="942"/>
      <c r="GB24" s="942"/>
      <c r="GC24" s="923">
        <v>12</v>
      </c>
    </row>
    <row s="926" customFormat="1" customHeight="1" ht="12.75">
      <c r="A25" s="942"/>
      <c r="B25" s="942"/>
      <c r="C25" s="942"/>
      <c r="D25" s="942"/>
      <c r="E25" s="942"/>
      <c r="FX25" s="942"/>
      <c r="FY25" s="942"/>
      <c r="FZ25" s="942"/>
      <c r="GA25" s="942"/>
      <c r="GB25" s="942"/>
      <c r="GC25" s="923">
        <v>12</v>
      </c>
    </row>
    <row s="1064" customFormat="1" customHeight="1" ht="12.75">
      <c r="A26" s="1063"/>
      <c r="B26" s="1063"/>
      <c r="C26" s="1063"/>
      <c r="D26" s="1063"/>
      <c r="E26" s="1063"/>
      <c r="O26" s="1065"/>
      <c r="P26" s="1065"/>
      <c r="Q26" s="1065"/>
      <c r="R26" s="1065"/>
      <c r="S26" s="1065"/>
      <c r="T26" s="1065"/>
      <c r="U26" s="1065"/>
      <c r="V26" s="1065"/>
      <c r="W26" s="1065"/>
      <c r="X26" s="1065"/>
      <c r="Y26" s="1065"/>
      <c r="Z26" s="1065"/>
      <c r="AA26" s="1065"/>
      <c r="AB26" s="1065"/>
      <c r="AC26" s="1065"/>
      <c r="AD26" s="1065"/>
      <c r="AE26" s="1065"/>
      <c r="AF26" s="1065"/>
      <c r="AG26" s="1065"/>
      <c r="AH26" s="1065"/>
      <c r="AI26" s="1065"/>
      <c r="AJ26" s="1065"/>
      <c r="AK26" s="1065"/>
      <c r="AL26" s="1065"/>
      <c r="AM26" s="1065"/>
      <c r="AN26" s="1065"/>
      <c r="AO26" s="1065"/>
      <c r="AP26" s="1065"/>
      <c r="AQ26" s="1065"/>
      <c r="AR26" s="1065"/>
      <c r="AS26" s="1065"/>
      <c r="AT26" s="1065"/>
      <c r="AU26" s="1065"/>
      <c r="AV26" s="1065"/>
      <c r="AW26" s="1065"/>
      <c r="AX26" s="1065"/>
      <c r="AY26" s="1065"/>
      <c r="AZ26" s="1065"/>
      <c r="BA26" s="1065"/>
      <c r="BB26" s="1065"/>
      <c r="BC26" s="1065"/>
      <c r="BD26" s="1065"/>
      <c r="BE26" s="1065"/>
      <c r="BF26" s="1065"/>
      <c r="BG26" s="1065"/>
      <c r="BH26" s="1065"/>
      <c r="BI26" s="1065"/>
      <c r="BJ26" s="1065"/>
      <c r="BK26" s="1065"/>
      <c r="BL26" s="1065"/>
      <c r="BM26" s="1065"/>
      <c r="BN26" s="1065"/>
      <c r="BO26" s="1065"/>
      <c r="BP26" s="1065"/>
      <c r="BQ26" s="1065"/>
      <c r="BR26" s="1065"/>
      <c r="BS26" s="1065"/>
      <c r="BT26" s="1066"/>
      <c r="BU26" s="1066"/>
      <c r="BV26" s="1066"/>
      <c r="BW26" s="1066"/>
      <c r="BX26" s="1066"/>
      <c r="BY26" s="1066"/>
      <c r="BZ26" s="1066"/>
      <c r="CA26" s="1066"/>
      <c r="CB26" s="1066"/>
      <c r="CC26" s="1066"/>
      <c r="CD26" s="1066"/>
      <c r="CE26" s="1066"/>
      <c r="CF26" s="1066"/>
      <c r="CG26" s="1066"/>
      <c r="CH26" s="1066"/>
      <c r="CI26" s="1066"/>
      <c r="CJ26" s="1066"/>
      <c r="CK26" s="1066"/>
      <c r="CL26" s="1066"/>
      <c r="CM26" s="1066"/>
      <c r="CN26" s="1066"/>
      <c r="CO26" s="1066"/>
      <c r="CP26" s="1066"/>
      <c r="CQ26" s="1066"/>
      <c r="CR26" s="1066"/>
      <c r="CS26" s="1066"/>
      <c r="CT26" s="1066"/>
      <c r="CU26" s="1066"/>
      <c r="CV26" s="1066"/>
      <c r="CW26" s="1066"/>
      <c r="CX26" s="1066"/>
      <c r="CY26" s="1066"/>
      <c r="CZ26" s="1066"/>
      <c r="DA26" s="1066"/>
      <c r="DB26" s="1066"/>
      <c r="DC26" s="1066"/>
      <c r="DD26" s="1066"/>
      <c r="DE26" s="1066"/>
      <c r="DF26" s="1066"/>
      <c r="DG26" s="1066"/>
      <c r="DH26" s="1066"/>
      <c r="DI26" s="1066"/>
      <c r="DJ26" s="1066"/>
      <c r="DK26" s="1066"/>
      <c r="DL26" s="1066"/>
      <c r="DM26" s="1066"/>
      <c r="DN26" s="1066"/>
      <c r="DO26" s="1066"/>
      <c r="DP26" s="1066"/>
      <c r="DQ26" s="1066"/>
      <c r="DR26" s="1066"/>
      <c r="DS26" s="1066"/>
      <c r="DT26" s="1066"/>
      <c r="DU26" s="1066"/>
      <c r="DV26" s="1066"/>
      <c r="DW26" s="1066"/>
      <c r="DX26" s="1066"/>
      <c r="FX26" s="1063"/>
      <c r="FY26" s="1063"/>
      <c r="FZ26" s="1063"/>
      <c r="GA26" s="1063"/>
      <c r="GB26" s="1063"/>
      <c r="GC26" s="1064">
        <v>12</v>
      </c>
    </row>
    <row customHeight="1" ht="12.75">
      <c r="S27" s="939"/>
      <c r="T27" s="939"/>
      <c r="U27" s="939"/>
      <c r="V27" s="939"/>
      <c r="W27" s="939"/>
      <c r="X27" s="939"/>
      <c r="Y27" s="939"/>
      <c r="Z27" s="939"/>
      <c r="AA27" s="939"/>
      <c r="AB27" s="939"/>
      <c r="FX27" s="939"/>
      <c r="FY27" s="939"/>
      <c r="FZ27" s="939"/>
      <c r="GA27" s="939"/>
      <c r="GB27" s="939"/>
      <c r="GC27" s="927">
        <v>12</v>
      </c>
    </row>
    <row customHeight="1" ht="12" hidden="1">
      <c r="A28" s="927" t="s">
        <v>84</v>
      </c>
      <c r="B28" s="937">
        <v>0</v>
      </c>
      <c r="C28" s="927">
        <v>0</v>
      </c>
      <c r="D28" s="927">
        <v>0</v>
      </c>
      <c r="E28" s="927">
        <v>3</v>
      </c>
      <c r="F28" s="927">
        <v>6</v>
      </c>
      <c r="G28" s="927">
        <v>18</v>
      </c>
      <c r="H28" s="927">
        <v>27</v>
      </c>
      <c r="I28" s="927">
        <v>18</v>
      </c>
      <c r="J28" s="927">
        <v>0</v>
      </c>
      <c r="K28" s="927">
        <v>0</v>
      </c>
      <c r="L28" s="927">
        <v>0</v>
      </c>
      <c r="M28" s="927">
        <v>0</v>
      </c>
      <c r="N28" s="927">
        <v>0</v>
      </c>
      <c r="O28" s="927">
        <v>0</v>
      </c>
      <c r="P28" s="927">
        <v>0</v>
      </c>
      <c r="Q28" s="927">
        <v>0</v>
      </c>
      <c r="R28" s="927">
        <v>0</v>
      </c>
      <c r="S28" s="927">
        <v>0</v>
      </c>
      <c r="T28" s="927">
        <v>0</v>
      </c>
      <c r="U28" s="927">
        <v>0</v>
      </c>
      <c r="V28" s="927">
        <v>0</v>
      </c>
      <c r="W28" s="927">
        <v>0</v>
      </c>
      <c r="X28" s="927">
        <v>0</v>
      </c>
      <c r="Y28" s="927">
        <v>0</v>
      </c>
      <c r="Z28" s="927">
        <v>0</v>
      </c>
      <c r="AA28" s="927">
        <v>0</v>
      </c>
      <c r="AB28" s="927">
        <v>0</v>
      </c>
      <c r="AC28" s="927">
        <v>0</v>
      </c>
      <c r="AD28" s="927">
        <v>0</v>
      </c>
      <c r="AE28" s="927">
        <v>0</v>
      </c>
      <c r="AF28" s="927">
        <v>0</v>
      </c>
      <c r="AG28" s="927">
        <v>0</v>
      </c>
      <c r="AH28" s="927">
        <v>0</v>
      </c>
      <c r="AI28" s="927">
        <v>0</v>
      </c>
      <c r="AJ28" s="927">
        <v>0</v>
      </c>
      <c r="AK28" s="927">
        <v>0</v>
      </c>
      <c r="AL28" s="927">
        <v>0</v>
      </c>
      <c r="AM28" s="927">
        <v>0</v>
      </c>
      <c r="AN28" s="927">
        <v>0</v>
      </c>
      <c r="AO28" s="927">
        <v>0</v>
      </c>
      <c r="AP28" s="927">
        <v>0</v>
      </c>
      <c r="AQ28" s="927">
        <v>0</v>
      </c>
      <c r="AR28" s="927">
        <v>0</v>
      </c>
      <c r="AS28" s="927">
        <v>0</v>
      </c>
      <c r="AT28" s="927">
        <v>0</v>
      </c>
      <c r="AU28" s="927">
        <v>0</v>
      </c>
      <c r="AV28" s="927">
        <v>0</v>
      </c>
      <c r="AW28" s="927">
        <v>0</v>
      </c>
      <c r="AX28" s="927">
        <v>0</v>
      </c>
      <c r="AY28" s="927">
        <v>0</v>
      </c>
      <c r="AZ28" s="927">
        <v>0</v>
      </c>
      <c r="BA28" s="927">
        <v>0</v>
      </c>
      <c r="BB28" s="927">
        <v>0</v>
      </c>
      <c r="BC28" s="927">
        <v>0</v>
      </c>
      <c r="BD28" s="927">
        <v>0</v>
      </c>
      <c r="BE28" s="927">
        <v>0</v>
      </c>
      <c r="BF28" s="927">
        <v>0</v>
      </c>
      <c r="BG28" s="927">
        <v>0</v>
      </c>
      <c r="BH28" s="927">
        <v>0</v>
      </c>
      <c r="BI28" s="927">
        <v>0</v>
      </c>
      <c r="BJ28" s="927">
        <v>0</v>
      </c>
      <c r="BK28" s="927">
        <v>0</v>
      </c>
      <c r="BL28" s="927">
        <v>0</v>
      </c>
      <c r="BM28" s="927">
        <v>0</v>
      </c>
      <c r="BN28" s="927">
        <v>0</v>
      </c>
      <c r="BO28" s="927">
        <v>0</v>
      </c>
      <c r="BP28" s="927">
        <v>0</v>
      </c>
      <c r="BQ28" s="927">
        <v>0</v>
      </c>
      <c r="BR28" s="927">
        <v>0</v>
      </c>
      <c r="BS28" s="927">
        <v>0</v>
      </c>
      <c r="BT28" s="927">
        <v>0</v>
      </c>
      <c r="BU28" s="927">
        <v>0</v>
      </c>
      <c r="BV28" s="927">
        <v>0</v>
      </c>
      <c r="BW28" s="927">
        <v>0</v>
      </c>
      <c r="BX28" s="927">
        <v>0</v>
      </c>
      <c r="BY28" s="927">
        <v>0</v>
      </c>
      <c r="BZ28" s="927">
        <v>0</v>
      </c>
      <c r="CA28" s="927">
        <v>0</v>
      </c>
      <c r="CB28" s="927">
        <v>0</v>
      </c>
      <c r="CC28" s="927">
        <v>0</v>
      </c>
      <c r="CD28" s="927">
        <v>0</v>
      </c>
      <c r="CE28" s="927">
        <v>0</v>
      </c>
      <c r="CF28" s="927">
        <v>0</v>
      </c>
      <c r="CG28" s="927">
        <v>0</v>
      </c>
      <c r="CH28" s="927">
        <v>0</v>
      </c>
      <c r="CI28" s="927">
        <v>0</v>
      </c>
      <c r="CJ28" s="927">
        <v>0</v>
      </c>
      <c r="CK28" s="927">
        <v>0</v>
      </c>
      <c r="CL28" s="927">
        <v>0</v>
      </c>
      <c r="CM28" s="927">
        <v>0</v>
      </c>
      <c r="CN28" s="927">
        <v>0</v>
      </c>
      <c r="CO28" s="927">
        <v>0</v>
      </c>
      <c r="CP28" s="927">
        <v>0</v>
      </c>
      <c r="CQ28" s="927">
        <v>0</v>
      </c>
      <c r="CR28" s="927">
        <v>0</v>
      </c>
      <c r="CS28" s="927">
        <v>0</v>
      </c>
      <c r="CT28" s="927">
        <v>0</v>
      </c>
      <c r="CU28" s="927">
        <v>0</v>
      </c>
      <c r="CV28" s="927">
        <v>0</v>
      </c>
      <c r="CW28" s="927">
        <v>0</v>
      </c>
      <c r="CX28" s="927">
        <v>0</v>
      </c>
      <c r="CY28" s="927">
        <v>0</v>
      </c>
      <c r="CZ28" s="927">
        <v>0</v>
      </c>
      <c r="DA28" s="927">
        <v>0</v>
      </c>
      <c r="DB28" s="927">
        <v>0</v>
      </c>
      <c r="DC28" s="927">
        <v>0</v>
      </c>
      <c r="DD28" s="927">
        <v>0</v>
      </c>
      <c r="DE28" s="927">
        <v>0</v>
      </c>
      <c r="DF28" s="927">
        <v>0</v>
      </c>
      <c r="DG28" s="927">
        <v>0</v>
      </c>
      <c r="DH28" s="927">
        <v>0</v>
      </c>
      <c r="DI28" s="927">
        <v>0</v>
      </c>
      <c r="DJ28" s="927">
        <v>0</v>
      </c>
      <c r="DK28" s="927">
        <v>0</v>
      </c>
      <c r="DL28" s="927">
        <v>0</v>
      </c>
      <c r="DM28" s="927">
        <v>0</v>
      </c>
      <c r="DN28" s="927">
        <v>0</v>
      </c>
      <c r="DO28" s="927">
        <v>0</v>
      </c>
      <c r="DP28" s="927">
        <v>0</v>
      </c>
      <c r="DQ28" s="927">
        <v>0</v>
      </c>
      <c r="DR28" s="927">
        <v>0</v>
      </c>
      <c r="DS28" s="927">
        <v>0</v>
      </c>
      <c r="DT28" s="927">
        <v>0</v>
      </c>
      <c r="DU28" s="927">
        <v>0</v>
      </c>
      <c r="DV28" s="927">
        <v>0</v>
      </c>
      <c r="DW28" s="927">
        <v>0</v>
      </c>
      <c r="DX28" s="927">
        <v>0</v>
      </c>
      <c r="DY28" s="927">
        <v>0</v>
      </c>
      <c r="DZ28" s="927">
        <v>0</v>
      </c>
      <c r="EA28" s="927">
        <v>0</v>
      </c>
      <c r="EB28" s="927">
        <v>0</v>
      </c>
      <c r="EC28" s="927">
        <v>0</v>
      </c>
      <c r="ED28" s="927">
        <v>0</v>
      </c>
      <c r="EE28" s="927">
        <v>0</v>
      </c>
      <c r="EF28" s="927">
        <v>0</v>
      </c>
      <c r="EG28" s="927">
        <v>0</v>
      </c>
      <c r="EH28" s="927">
        <v>0</v>
      </c>
      <c r="EI28" s="927">
        <v>0</v>
      </c>
      <c r="EJ28" s="927">
        <v>0</v>
      </c>
      <c r="EK28" s="927">
        <v>0</v>
      </c>
      <c r="EL28" s="927">
        <v>0</v>
      </c>
      <c r="EM28" s="927">
        <v>0</v>
      </c>
      <c r="EN28" s="927">
        <v>0</v>
      </c>
      <c r="EO28" s="927">
        <v>0</v>
      </c>
      <c r="EP28" s="927">
        <v>0</v>
      </c>
      <c r="EQ28" s="927">
        <v>0</v>
      </c>
      <c r="ER28" s="927">
        <v>0</v>
      </c>
      <c r="ES28" s="927">
        <v>0</v>
      </c>
      <c r="ET28" s="927">
        <v>0</v>
      </c>
      <c r="EU28" s="927">
        <v>0</v>
      </c>
      <c r="EV28" s="927">
        <v>0</v>
      </c>
      <c r="EW28" s="927">
        <v>0</v>
      </c>
      <c r="EX28" s="927">
        <v>0</v>
      </c>
      <c r="EY28" s="927">
        <v>0</v>
      </c>
      <c r="EZ28" s="927">
        <v>0</v>
      </c>
      <c r="FA28" s="927">
        <v>0</v>
      </c>
      <c r="FB28" s="927">
        <v>0</v>
      </c>
      <c r="FC28" s="927">
        <v>0</v>
      </c>
      <c r="FD28" s="927">
        <v>0</v>
      </c>
      <c r="FE28" s="927">
        <v>0</v>
      </c>
      <c r="FF28" s="927">
        <v>0</v>
      </c>
      <c r="FG28" s="927">
        <v>0</v>
      </c>
      <c r="FH28" s="927">
        <v>0</v>
      </c>
      <c r="FI28" s="927">
        <v>0</v>
      </c>
      <c r="FJ28" s="927">
        <v>0</v>
      </c>
      <c r="FK28" s="927">
        <v>0</v>
      </c>
      <c r="FL28" s="927">
        <v>0</v>
      </c>
      <c r="FM28" s="927">
        <v>0</v>
      </c>
      <c r="FN28" s="927">
        <v>0</v>
      </c>
      <c r="FO28" s="927">
        <v>0</v>
      </c>
      <c r="FP28" s="927">
        <v>0</v>
      </c>
      <c r="FQ28" s="927">
        <v>0</v>
      </c>
      <c r="FR28" s="927">
        <v>0</v>
      </c>
      <c r="FS28" s="927">
        <v>0</v>
      </c>
      <c r="FT28" s="927">
        <v>0</v>
      </c>
      <c r="FU28" s="927">
        <v>0</v>
      </c>
      <c r="FV28" s="927">
        <v>0</v>
      </c>
      <c r="FW28" s="927">
        <v>0</v>
      </c>
      <c r="FX28" s="927">
        <v>8</v>
      </c>
      <c r="FY28" s="927">
        <v>8</v>
      </c>
      <c r="FZ28" s="927">
        <v>8</v>
      </c>
      <c r="GA28" s="927">
        <v>8</v>
      </c>
      <c r="GB28" s="927">
        <v>8</v>
      </c>
      <c r="GC28"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47">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D8617-58B9-69CC-8542-0.26E901B5}"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Муниципальное унитарное предприятие "Югорскэнергогаз"</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f>IF(H8="","",INDEX(DIFFERENTIATION_UNMERGE_VD,MATCH(H8,DIFFERENTIATION_ID_DIFF,0)))</f>
        <v>0</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5.699999999999996">
      <c r="C13" s="177"/>
      <c r="D13" s="762" t="s">
        <v>90</v>
      </c>
      <c r="E13" s="761" t="s">
        <v>299</v>
      </c>
      <c r="F13" s="761" t="s">
        <v>563</v>
      </c>
      <c r="G13" s="809" t="s">
        <v>300</v>
      </c>
      <c r="H13" s="755" t="s">
        <v>300</v>
      </c>
      <c r="I13" s="2128"/>
      <c r="S13" s="506">
        <v>34</v>
      </c>
    </row>
    <row customHeight="1" ht="15" hidden="1">
      <c r="C14" s="177"/>
      <c r="D14" s="594" t="s">
        <v>108</v>
      </c>
      <c r="E14" s="594" t="s">
        <v>109</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1135</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1135</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1135</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1136</v>
      </c>
      <c r="E20" s="689"/>
      <c r="F20" s="510"/>
      <c r="G20" s="510"/>
      <c r="H20" s="510"/>
      <c r="I20" s="1764"/>
      <c r="S20" s="506">
        <v>0</v>
      </c>
    </row>
    <row customHeight="1" ht="29.25">
      <c r="C21" s="452"/>
      <c r="D21" s="540" t="s">
        <v>310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1137</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BC1A6-7EE8-9D0A-CB6D-0.8ED67E7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Муниципальное унитарное предприятие "Югорскэнергогаз"</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297</v>
      </c>
      <c r="E9" s="2210"/>
      <c r="F9" s="2210"/>
      <c r="G9" s="2390" t="s">
        <v>298</v>
      </c>
      <c r="Q9" s="84">
        <v>14</v>
      </c>
    </row>
    <row customHeight="1" ht="24">
      <c r="C10" s="97"/>
      <c r="D10" s="106" t="s">
        <v>90</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303</v>
      </c>
      <c r="G12" s="152"/>
      <c r="Q12" s="84">
        <v>62</v>
      </c>
    </row>
    <row customHeight="1" ht="24">
      <c r="A13" s="193"/>
      <c r="C13" s="97"/>
      <c r="D13" s="148" t="s">
        <v>1041</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14.699999999999998">
      <c r="A14" s="193"/>
      <c r="C14" s="97"/>
      <c r="D14" s="148" t="s">
        <v>1077</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1138</v>
      </c>
      <c r="F15" s="202"/>
      <c r="G15" s="2172"/>
      <c r="Q15" s="84">
        <v>15</v>
      </c>
    </row>
    <row customHeight="1" ht="14.699999999999998">
      <c r="A16" s="193"/>
      <c r="C16" s="97"/>
      <c r="D16" s="148" t="s">
        <v>1043</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303</v>
      </c>
      <c r="G16" s="338"/>
      <c r="Q16" s="84">
        <v>14</v>
      </c>
    </row>
    <row customHeight="1" ht="14.699999999999998">
      <c r="A17" s="193"/>
      <c r="C17" s="97"/>
      <c r="D17" s="148" t="s">
        <v>1085</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1139</v>
      </c>
      <c r="F18" s="339"/>
      <c r="G18" s="2172"/>
      <c r="I18" s="351"/>
      <c r="J18" s="351"/>
      <c r="Q18" s="343">
        <v>21</v>
      </c>
    </row>
    <row s="1636" customFormat="1" customHeight="1" ht="256.5">
      <c r="A19" s="344"/>
      <c r="B19" s="418"/>
      <c r="C19" s="377"/>
      <c r="D19" s="885" t="s">
        <v>1045</v>
      </c>
      <c r="E19" s="884" t="s">
        <v>1140</v>
      </c>
      <c r="F19" s="386"/>
      <c r="G19" s="338" t="s">
        <v>1141</v>
      </c>
      <c r="I19" s="501"/>
      <c r="J19" s="501"/>
      <c r="Q19" s="759">
        <v>0</v>
      </c>
    </row>
    <row s="1636" customFormat="1" customHeight="1" ht="14.699999999999998">
      <c r="A20" s="344"/>
      <c r="B20" s="147"/>
      <c r="C20" s="308"/>
      <c r="D20" s="886">
        <v>2</v>
      </c>
      <c r="E20" s="331" t="s">
        <v>1142</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109</v>
      </c>
      <c r="E23" s="198" t="s">
        <v>1143</v>
      </c>
      <c r="F23" s="1671" t="s">
        <v>303</v>
      </c>
      <c r="G23" s="346"/>
      <c r="I23" s="1625"/>
      <c r="J23" s="1625"/>
      <c r="Q23" s="1632">
        <v>0</v>
      </c>
    </row>
    <row s="1636" customFormat="1" customHeight="1" ht="14.25" hidden="1">
      <c r="A24" s="344"/>
      <c r="B24" s="1161"/>
      <c r="C24" s="377"/>
      <c r="D24" s="1674" t="s">
        <v>706</v>
      </c>
      <c r="E24" s="1673" t="s">
        <v>1144</v>
      </c>
      <c r="F24" s="1671" t="s">
        <v>303</v>
      </c>
      <c r="G24" s="338"/>
      <c r="I24" s="1625"/>
      <c r="J24" s="1625"/>
      <c r="Q24" s="1632">
        <v>0</v>
      </c>
    </row>
    <row s="1636" customFormat="1" customHeight="1" ht="14.25" hidden="1">
      <c r="A25" s="344"/>
      <c r="B25" s="1161"/>
      <c r="C25" s="377"/>
      <c r="D25" s="1674" t="s">
        <v>709</v>
      </c>
      <c r="E25" s="196"/>
      <c r="F25" s="386"/>
      <c r="G25" s="2170" t="s">
        <v>1145</v>
      </c>
      <c r="I25" s="1625"/>
      <c r="J25" s="1625"/>
      <c r="Q25" s="1632">
        <v>0</v>
      </c>
    </row>
    <row s="1636" customFormat="1" customHeight="1" ht="22.5" hidden="1">
      <c r="A26" s="344"/>
      <c r="B26" s="1161"/>
      <c r="C26" s="377"/>
      <c r="D26" s="348"/>
      <c r="E26" s="350" t="s">
        <v>1146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D8E8C-09CE-13D3-FD2F-0.A258246A}"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1147</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1148</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1149</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1150</v>
      </c>
      <c r="F10" s="1671"/>
      <c r="G10" s="1675"/>
      <c r="H10" s="1671" t="s">
        <v>303</v>
      </c>
      <c r="K10" s="1625"/>
      <c r="L10" s="1625" t="s">
        <v>1151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Муниципальное унитарное предприятие "Югорскэнергогаз"</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297</v>
      </c>
      <c r="E18" s="2210"/>
      <c r="F18" s="2210"/>
      <c r="G18" s="2210"/>
      <c r="H18" s="2210"/>
      <c r="I18" s="2390" t="s">
        <v>298</v>
      </c>
      <c r="M18" s="84">
        <v>21</v>
      </c>
    </row>
    <row customHeight="1" ht="22.049999999999997">
      <c r="C19" s="97"/>
      <c r="D19" s="106" t="s">
        <v>90</v>
      </c>
      <c r="E19" s="109" t="s">
        <v>299</v>
      </c>
      <c r="F19" s="109"/>
      <c r="G19" s="109" t="s">
        <v>300</v>
      </c>
      <c r="H19" s="109" t="s">
        <v>387</v>
      </c>
      <c r="I19" s="2390"/>
      <c r="M19" s="84">
        <v>21</v>
      </c>
    </row>
    <row customHeight="1" ht="12" hidden="1">
      <c r="C20" s="97"/>
      <c r="D20" s="88"/>
      <c r="E20" s="88"/>
      <c r="F20" s="88"/>
      <c r="G20" s="88"/>
      <c r="H20" s="88"/>
      <c r="I20" s="88"/>
      <c r="M20" s="84">
        <v>0</v>
      </c>
    </row>
    <row customHeight="1" ht="14.699999999999998">
      <c r="A21" s="1684"/>
      <c r="C21" s="97"/>
      <c r="D21" s="148">
        <v>1</v>
      </c>
      <c r="E21" s="2462" t="s">
        <v>1152</v>
      </c>
      <c r="F21" s="2462"/>
      <c r="G21" s="2462"/>
      <c r="H21" s="2462"/>
      <c r="I21" s="209"/>
      <c r="M21" s="84">
        <v>14</v>
      </c>
    </row>
    <row customHeight="1" ht="21">
      <c r="A22" s="1684"/>
      <c r="C22" s="97"/>
      <c r="D22" s="148" t="s">
        <v>1041</v>
      </c>
      <c r="E22" s="195" t="s">
        <v>1153</v>
      </c>
      <c r="F22" s="199"/>
      <c r="G22" s="1738"/>
      <c r="H22" s="199" t="s">
        <v>303</v>
      </c>
      <c r="I22" s="152" t="s">
        <v>1154</v>
      </c>
      <c r="M22" s="84">
        <v>20</v>
      </c>
    </row>
    <row customHeight="1" ht="60">
      <c r="A23" s="1684"/>
      <c r="C23" s="97"/>
      <c r="D23" s="148" t="s">
        <v>1043</v>
      </c>
      <c r="E23" s="195" t="s">
        <v>1155</v>
      </c>
      <c r="F23" s="199"/>
      <c r="G23" s="258"/>
      <c r="H23" s="214"/>
      <c r="I23" s="259" t="s">
        <v>1156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303</v>
      </c>
      <c r="H24" s="214"/>
      <c r="I24" s="260" t="s">
        <v>628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321</v>
      </c>
      <c r="E26" s="200"/>
      <c r="F26" s="199"/>
      <c r="G26" s="199" t="s">
        <v>303</v>
      </c>
      <c r="H26" s="214"/>
      <c r="I26" s="2170" t="s">
        <v>1157</v>
      </c>
      <c r="M26" s="84">
        <v>14</v>
      </c>
    </row>
    <row customHeight="1" ht="15.75">
      <c r="A27" s="1684" t="s">
        <v>108</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751</v>
      </c>
      <c r="E29" s="206" t="s">
        <v>1147</v>
      </c>
      <c r="F29" s="199"/>
      <c r="G29" s="258"/>
      <c r="H29" s="199" t="s">
        <v>303</v>
      </c>
      <c r="I29" s="2170" t="s">
        <v>1158</v>
      </c>
      <c r="M29" s="84">
        <v>20</v>
      </c>
    </row>
    <row customHeight="1" ht="15.75">
      <c r="A30" s="1684" t="s">
        <v>109</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1159</v>
      </c>
      <c r="E33" s="207" t="s">
        <v>1148</v>
      </c>
      <c r="F33" s="199"/>
      <c r="G33" s="258"/>
      <c r="H33" s="199" t="s">
        <v>303</v>
      </c>
      <c r="I33" s="2170" t="s">
        <v>1160</v>
      </c>
      <c r="M33" s="84">
        <v>14</v>
      </c>
    </row>
    <row customHeight="1" ht="15.75">
      <c r="A34" s="1684" t="s">
        <v>92</v>
      </c>
      <c r="C34" s="97"/>
      <c r="D34" s="110"/>
      <c r="E34" s="205" t="s">
        <v>319</v>
      </c>
      <c r="F34" s="201"/>
      <c r="G34" s="201"/>
      <c r="H34" s="202"/>
      <c r="I34" s="2172"/>
      <c r="M34" s="84">
        <v>15</v>
      </c>
    </row>
    <row customHeight="1" ht="25.2">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1161</v>
      </c>
      <c r="E36" s="207" t="s">
        <v>1149</v>
      </c>
      <c r="F36" s="199"/>
      <c r="G36" s="258"/>
      <c r="H36" s="199" t="s">
        <v>303</v>
      </c>
      <c r="I36" s="2144" t="s">
        <v>1162</v>
      </c>
      <c r="M36" s="84">
        <v>14</v>
      </c>
    </row>
    <row customHeight="1" ht="15.75">
      <c r="A37" s="1684" t="s">
        <v>93</v>
      </c>
      <c r="C37" s="97"/>
      <c r="D37" s="110"/>
      <c r="E37" s="205" t="s">
        <v>319</v>
      </c>
      <c r="F37" s="201"/>
      <c r="G37" s="201"/>
      <c r="H37" s="202"/>
      <c r="I37" s="2144"/>
      <c r="M37" s="84">
        <v>15</v>
      </c>
    </row>
    <row customHeight="1" ht="27.29999999999999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881</v>
      </c>
      <c r="E39" s="207" t="s">
        <v>1150</v>
      </c>
      <c r="F39" s="199"/>
      <c r="G39" s="208"/>
      <c r="H39" s="199" t="s">
        <v>303</v>
      </c>
      <c r="I39" s="2170" t="s">
        <v>1163</v>
      </c>
      <c r="L39" s="156" t="s">
        <v>1151</v>
      </c>
      <c r="M39" s="84">
        <v>14</v>
      </c>
    </row>
    <row customHeight="1" ht="15.75">
      <c r="A40" s="1684" t="s">
        <v>110</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0BF4D-CD8C-D672-8769-0.F5937A8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1164</v>
      </c>
      <c r="D3" s="345"/>
      <c r="E3" s="1032"/>
      <c r="F3" s="1032"/>
      <c r="G3" s="2428"/>
      <c r="H3" s="1501"/>
      <c r="I3" s="652" t="s">
        <v>1165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1166</v>
      </c>
      <c r="D6" s="345"/>
      <c r="E6" s="1032"/>
      <c r="F6" s="1032"/>
      <c r="G6" s="2428"/>
      <c r="H6" s="1501"/>
      <c r="I6" s="652" t="s">
        <v>1165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297</v>
      </c>
      <c r="F19" s="2210"/>
      <c r="G19" s="2210"/>
      <c r="H19" s="2210"/>
      <c r="I19" s="2210"/>
      <c r="J19" s="2210"/>
      <c r="K19" s="2210"/>
      <c r="L19" s="2210"/>
      <c r="M19" s="2390" t="s">
        <v>298</v>
      </c>
      <c r="AH19" s="375">
        <v>21</v>
      </c>
    </row>
    <row customHeight="1" ht="22.049999999999997">
      <c r="D20" s="377"/>
      <c r="E20" s="2278" t="s">
        <v>90</v>
      </c>
      <c r="F20" s="2225" t="s">
        <v>121</v>
      </c>
      <c r="G20" s="2225" t="s">
        <v>122</v>
      </c>
      <c r="H20" s="2387" t="s">
        <v>1167</v>
      </c>
      <c r="I20" s="2388"/>
      <c r="J20" s="2434"/>
      <c r="K20" s="2225" t="s">
        <v>300</v>
      </c>
      <c r="L20" s="2225" t="s">
        <v>387</v>
      </c>
      <c r="M20" s="2390"/>
      <c r="AH20" s="375">
        <v>21</v>
      </c>
    </row>
    <row customHeight="1" ht="22.049999999999997">
      <c r="D21" s="377"/>
      <c r="E21" s="2280"/>
      <c r="F21" s="2226"/>
      <c r="G21" s="2226"/>
      <c r="H21" s="2219" t="s">
        <v>1168</v>
      </c>
      <c r="I21" s="2221"/>
      <c r="J21" s="109" t="s">
        <v>1169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108</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1164</v>
      </c>
      <c r="D25" s="2467"/>
      <c r="E25" s="2205"/>
      <c r="F25" s="2471"/>
      <c r="G25" s="2428"/>
      <c r="H25" s="1501"/>
      <c r="I25" s="652" t="s">
        <v>1165</v>
      </c>
      <c r="J25" s="572"/>
      <c r="K25" s="1501"/>
      <c r="L25" s="215"/>
      <c r="M25" s="2171"/>
      <c r="N25" s="335"/>
      <c r="O25" s="1625"/>
      <c r="P25" s="1625"/>
      <c r="AH25" s="1632">
        <v>0</v>
      </c>
    </row>
    <row customHeight="1" ht="0.75" hidden="1">
      <c r="A26" s="1781"/>
      <c r="B26" s="1781"/>
      <c r="C26" s="370" t="s">
        <v>1170</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1164</v>
      </c>
      <c r="D28" s="2463"/>
      <c r="E28" s="2464"/>
      <c r="F28" s="2465"/>
      <c r="G28" s="2428"/>
      <c r="H28" s="1501"/>
      <c r="I28" s="652" t="s">
        <v>1165</v>
      </c>
      <c r="J28" s="572"/>
      <c r="K28" s="1501"/>
      <c r="L28" s="215"/>
      <c r="M28" s="2171"/>
      <c r="N28" s="335"/>
      <c r="O28" s="1625"/>
      <c r="P28" s="1625"/>
      <c r="AH28" s="1632">
        <v>0</v>
      </c>
    </row>
    <row s="1636" customFormat="1" customHeight="1" ht="0.75" hidden="1">
      <c r="A29" s="1781"/>
      <c r="B29" s="1781"/>
      <c r="C29" s="370" t="s">
        <v>1170</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1164</v>
      </c>
      <c r="D31" s="2463"/>
      <c r="E31" s="2205"/>
      <c r="F31" s="2384"/>
      <c r="G31" s="2428"/>
      <c r="H31" s="1501"/>
      <c r="I31" s="652" t="s">
        <v>1165</v>
      </c>
      <c r="J31" s="572"/>
      <c r="K31" s="1501"/>
      <c r="L31" s="215"/>
      <c r="M31" s="2171"/>
      <c r="N31" s="335"/>
      <c r="O31" s="1625"/>
      <c r="P31" s="1625"/>
      <c r="AH31" s="1632">
        <v>0</v>
      </c>
    </row>
    <row s="1636" customFormat="1" customHeight="1" ht="0.75" hidden="1">
      <c r="A32" s="1781"/>
      <c r="B32" s="1781"/>
      <c r="C32" s="370" t="s">
        <v>1170</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1164</v>
      </c>
      <c r="D34" s="2463"/>
      <c r="E34" s="2205"/>
      <c r="F34" s="2384"/>
      <c r="G34" s="2428"/>
      <c r="H34" s="1501"/>
      <c r="I34" s="652" t="s">
        <v>1165</v>
      </c>
      <c r="J34" s="572"/>
      <c r="K34" s="1501"/>
      <c r="L34" s="215"/>
      <c r="M34" s="2171"/>
      <c r="N34" s="335"/>
      <c r="O34" s="1625"/>
      <c r="P34" s="1625"/>
      <c r="AH34" s="1632">
        <v>0</v>
      </c>
    </row>
    <row s="1636" customFormat="1" customHeight="1" ht="0.75" hidden="1">
      <c r="A35" s="1781"/>
      <c r="B35" s="1781"/>
      <c r="C35" s="370" t="s">
        <v>1170</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1164</v>
      </c>
      <c r="D37" s="2463"/>
      <c r="E37" s="2205"/>
      <c r="F37" s="2384"/>
      <c r="G37" s="2428"/>
      <c r="H37" s="1501"/>
      <c r="I37" s="652" t="s">
        <v>1165</v>
      </c>
      <c r="J37" s="572"/>
      <c r="K37" s="1501"/>
      <c r="L37" s="215"/>
      <c r="M37" s="2171"/>
      <c r="N37" s="335"/>
      <c r="O37" s="1625"/>
      <c r="P37" s="1625"/>
      <c r="AH37" s="1632">
        <v>0</v>
      </c>
    </row>
    <row s="1636" customFormat="1" customHeight="1" ht="0.75" hidden="1">
      <c r="A38" s="1781"/>
      <c r="B38" s="1781"/>
      <c r="C38" s="370" t="s">
        <v>1170</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1164</v>
      </c>
      <c r="D40" s="2463"/>
      <c r="E40" s="2205"/>
      <c r="F40" s="2384"/>
      <c r="G40" s="2428"/>
      <c r="H40" s="1501"/>
      <c r="I40" s="652" t="s">
        <v>1165</v>
      </c>
      <c r="J40" s="572"/>
      <c r="K40" s="1501"/>
      <c r="L40" s="215"/>
      <c r="M40" s="2171"/>
      <c r="N40" s="335"/>
      <c r="O40" s="1625"/>
      <c r="P40" s="1625"/>
      <c r="AH40" s="1632">
        <v>0</v>
      </c>
    </row>
    <row s="1636" customFormat="1" customHeight="1" ht="0.75" hidden="1">
      <c r="A41" s="1781"/>
      <c r="B41" s="1781"/>
      <c r="C41" s="370" t="s">
        <v>1170</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1164</v>
      </c>
      <c r="D43" s="2463"/>
      <c r="E43" s="2205"/>
      <c r="F43" s="2384"/>
      <c r="G43" s="2428"/>
      <c r="H43" s="1501"/>
      <c r="I43" s="652" t="s">
        <v>1165</v>
      </c>
      <c r="J43" s="572"/>
      <c r="K43" s="1501"/>
      <c r="L43" s="215"/>
      <c r="M43" s="2171"/>
      <c r="N43" s="335"/>
      <c r="O43" s="1625"/>
      <c r="P43" s="1625"/>
      <c r="AH43" s="1632">
        <v>0</v>
      </c>
    </row>
    <row s="1636" customFormat="1" customHeight="1" ht="0.75" hidden="1">
      <c r="A44" s="1781"/>
      <c r="B44" s="1781"/>
      <c r="C44" s="370" t="s">
        <v>1170</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1164</v>
      </c>
      <c r="D46" s="2463"/>
      <c r="E46" s="2205"/>
      <c r="F46" s="2384"/>
      <c r="G46" s="2428"/>
      <c r="H46" s="1501"/>
      <c r="I46" s="652" t="s">
        <v>1165</v>
      </c>
      <c r="J46" s="572"/>
      <c r="K46" s="1501"/>
      <c r="L46" s="215"/>
      <c r="M46" s="2171"/>
      <c r="N46" s="335"/>
      <c r="O46" s="1625"/>
      <c r="P46" s="1625"/>
      <c r="AH46" s="1632">
        <v>0</v>
      </c>
    </row>
    <row s="1636" customFormat="1" customHeight="1" ht="0.75" hidden="1">
      <c r="A47" s="1781"/>
      <c r="B47" s="1781"/>
      <c r="C47" s="370" t="s">
        <v>1170</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1164</v>
      </c>
      <c r="D49" s="2463"/>
      <c r="E49" s="2205"/>
      <c r="F49" s="2384"/>
      <c r="G49" s="2428"/>
      <c r="H49" s="1501"/>
      <c r="I49" s="652" t="s">
        <v>1165</v>
      </c>
      <c r="J49" s="572"/>
      <c r="K49" s="1501"/>
      <c r="L49" s="215"/>
      <c r="M49" s="2171"/>
      <c r="N49" s="335"/>
      <c r="O49" s="1625"/>
      <c r="P49" s="1625"/>
      <c r="AH49" s="1632">
        <v>0</v>
      </c>
    </row>
    <row s="1636" customFormat="1" customHeight="1" ht="0.75" hidden="1">
      <c r="A50" s="1781"/>
      <c r="B50" s="1781"/>
      <c r="C50" s="370" t="s">
        <v>1170</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1164</v>
      </c>
      <c r="D52" s="2463"/>
      <c r="E52" s="2205"/>
      <c r="F52" s="2384"/>
      <c r="G52" s="2428"/>
      <c r="H52" s="1501"/>
      <c r="I52" s="652" t="s">
        <v>1165</v>
      </c>
      <c r="J52" s="572"/>
      <c r="K52" s="1501"/>
      <c r="L52" s="215"/>
      <c r="M52" s="2171"/>
      <c r="N52" s="335"/>
      <c r="O52" s="1625"/>
      <c r="P52" s="1625"/>
      <c r="AH52" s="1632">
        <v>0</v>
      </c>
    </row>
    <row s="1636" customFormat="1" customHeight="1" ht="0.75" hidden="1">
      <c r="A53" s="1781"/>
      <c r="B53" s="1781"/>
      <c r="C53" s="370" t="s">
        <v>1170</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1164</v>
      </c>
      <c r="D55" s="2463"/>
      <c r="E55" s="2205"/>
      <c r="F55" s="2384"/>
      <c r="G55" s="2428"/>
      <c r="H55" s="1501"/>
      <c r="I55" s="652" t="s">
        <v>1165</v>
      </c>
      <c r="J55" s="572"/>
      <c r="K55" s="1501"/>
      <c r="L55" s="215"/>
      <c r="M55" s="2171"/>
      <c r="N55" s="335"/>
      <c r="O55" s="1625"/>
      <c r="P55" s="1625"/>
      <c r="AH55" s="1632">
        <v>0</v>
      </c>
    </row>
    <row s="1636" customFormat="1" customHeight="1" ht="0.75" hidden="1">
      <c r="A56" s="1781"/>
      <c r="B56" s="1781"/>
      <c r="C56" s="370" t="s">
        <v>1170</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1164</v>
      </c>
      <c r="D58" s="2463"/>
      <c r="E58" s="2205"/>
      <c r="F58" s="2384"/>
      <c r="G58" s="2428"/>
      <c r="H58" s="1501"/>
      <c r="I58" s="652" t="s">
        <v>1165</v>
      </c>
      <c r="J58" s="572"/>
      <c r="K58" s="1501"/>
      <c r="L58" s="215"/>
      <c r="M58" s="2171"/>
      <c r="N58" s="335"/>
      <c r="O58" s="1625"/>
      <c r="P58" s="1625"/>
      <c r="AH58" s="1632">
        <v>0</v>
      </c>
    </row>
    <row s="1636" customFormat="1" customHeight="1" ht="0.75" hidden="1">
      <c r="A59" s="1781"/>
      <c r="B59" s="1781"/>
      <c r="C59" s="370" t="s">
        <v>1170</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1164</v>
      </c>
      <c r="D61" s="2463"/>
      <c r="E61" s="2205"/>
      <c r="F61" s="2384"/>
      <c r="G61" s="2428"/>
      <c r="H61" s="1501"/>
      <c r="I61" s="652" t="s">
        <v>1165</v>
      </c>
      <c r="J61" s="572"/>
      <c r="K61" s="1501"/>
      <c r="L61" s="215"/>
      <c r="M61" s="2171"/>
      <c r="N61" s="335"/>
      <c r="O61" s="1625"/>
      <c r="P61" s="1625"/>
      <c r="AH61" s="1632">
        <v>0</v>
      </c>
    </row>
    <row s="1636" customFormat="1" customHeight="1" ht="0.75" hidden="1">
      <c r="A62" s="1781"/>
      <c r="B62" s="1781"/>
      <c r="C62" s="370" t="s">
        <v>1170</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1164</v>
      </c>
      <c r="D64" s="2463"/>
      <c r="E64" s="2205"/>
      <c r="F64" s="2384"/>
      <c r="G64" s="2428"/>
      <c r="H64" s="1501"/>
      <c r="I64" s="652" t="s">
        <v>1165</v>
      </c>
      <c r="J64" s="572"/>
      <c r="K64" s="1501"/>
      <c r="L64" s="215"/>
      <c r="M64" s="2171"/>
      <c r="N64" s="335"/>
      <c r="O64" s="1625"/>
      <c r="P64" s="1625"/>
      <c r="AH64" s="1632">
        <v>0</v>
      </c>
    </row>
    <row s="1636" customFormat="1" customHeight="1" ht="0.75" hidden="1">
      <c r="A65" s="1781"/>
      <c r="B65" s="1781"/>
      <c r="C65" s="370" t="s">
        <v>1170</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1164</v>
      </c>
      <c r="D67" s="2463"/>
      <c r="E67" s="2205"/>
      <c r="F67" s="2384"/>
      <c r="G67" s="2428"/>
      <c r="H67" s="1501"/>
      <c r="I67" s="652" t="s">
        <v>1165</v>
      </c>
      <c r="J67" s="572"/>
      <c r="K67" s="1501"/>
      <c r="L67" s="215"/>
      <c r="M67" s="2171"/>
      <c r="N67" s="335"/>
      <c r="O67" s="1625"/>
      <c r="P67" s="1625"/>
      <c r="AH67" s="1632">
        <v>0</v>
      </c>
    </row>
    <row s="1636" customFormat="1" customHeight="1" ht="0.75" hidden="1">
      <c r="A68" s="1781"/>
      <c r="B68" s="1781"/>
      <c r="C68" s="370" t="s">
        <v>1170</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1164</v>
      </c>
      <c r="D70" s="2463"/>
      <c r="E70" s="2205"/>
      <c r="F70" s="2384"/>
      <c r="G70" s="2428"/>
      <c r="H70" s="1501"/>
      <c r="I70" s="652" t="s">
        <v>1165</v>
      </c>
      <c r="J70" s="572"/>
      <c r="K70" s="1501"/>
      <c r="L70" s="215"/>
      <c r="M70" s="2171"/>
      <c r="N70" s="335"/>
      <c r="O70" s="1625"/>
      <c r="P70" s="1625"/>
      <c r="AH70" s="1632">
        <v>0</v>
      </c>
    </row>
    <row s="1636" customFormat="1" customHeight="1" ht="0.75" hidden="1">
      <c r="A71" s="1781"/>
      <c r="B71" s="1781"/>
      <c r="C71" s="370" t="s">
        <v>1170</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1164</v>
      </c>
      <c r="D73" s="2463"/>
      <c r="E73" s="2205"/>
      <c r="F73" s="2384"/>
      <c r="G73" s="2428"/>
      <c r="H73" s="1501"/>
      <c r="I73" s="652" t="s">
        <v>1165</v>
      </c>
      <c r="J73" s="572"/>
      <c r="K73" s="1501"/>
      <c r="L73" s="215"/>
      <c r="M73" s="2171"/>
      <c r="N73" s="335"/>
      <c r="O73" s="1625"/>
      <c r="P73" s="1625"/>
      <c r="AH73" s="1632">
        <v>0</v>
      </c>
    </row>
    <row s="1636" customFormat="1" customHeight="1" ht="0.75" hidden="1">
      <c r="A74" s="1781"/>
      <c r="B74" s="1781"/>
      <c r="C74" s="370" t="s">
        <v>1170</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1164</v>
      </c>
      <c r="D76" s="2463"/>
      <c r="E76" s="2205"/>
      <c r="F76" s="2384"/>
      <c r="G76" s="2428"/>
      <c r="H76" s="1501"/>
      <c r="I76" s="652" t="s">
        <v>1165</v>
      </c>
      <c r="J76" s="572"/>
      <c r="K76" s="1501"/>
      <c r="L76" s="215"/>
      <c r="M76" s="2171"/>
      <c r="N76" s="335"/>
      <c r="O76" s="1625"/>
      <c r="P76" s="1625"/>
      <c r="AH76" s="1632">
        <v>0</v>
      </c>
    </row>
    <row s="1636" customFormat="1" customHeight="1" ht="0.75" hidden="1">
      <c r="A77" s="1781"/>
      <c r="B77" s="1781"/>
      <c r="C77" s="370" t="s">
        <v>1170</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1164</v>
      </c>
      <c r="D79" s="2463"/>
      <c r="E79" s="2205"/>
      <c r="F79" s="2384"/>
      <c r="G79" s="2428"/>
      <c r="H79" s="1501"/>
      <c r="I79" s="652" t="s">
        <v>1165</v>
      </c>
      <c r="J79" s="572"/>
      <c r="K79" s="1501"/>
      <c r="L79" s="215"/>
      <c r="M79" s="2171"/>
      <c r="N79" s="335"/>
      <c r="O79" s="1625"/>
      <c r="P79" s="1625"/>
      <c r="AH79" s="1632">
        <v>0</v>
      </c>
    </row>
    <row s="1636" customFormat="1" customHeight="1" ht="0.75" hidden="1">
      <c r="A80" s="1781"/>
      <c r="B80" s="1781"/>
      <c r="C80" s="370" t="s">
        <v>1170</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1164</v>
      </c>
      <c r="D82" s="2463"/>
      <c r="E82" s="2205"/>
      <c r="F82" s="2384"/>
      <c r="G82" s="2428"/>
      <c r="H82" s="1501"/>
      <c r="I82" s="652" t="s">
        <v>1165</v>
      </c>
      <c r="J82" s="572"/>
      <c r="K82" s="1501"/>
      <c r="L82" s="215"/>
      <c r="M82" s="2171"/>
      <c r="N82" s="335"/>
      <c r="O82" s="1625"/>
      <c r="P82" s="1625"/>
      <c r="AH82" s="1632">
        <v>0</v>
      </c>
    </row>
    <row s="1636" customFormat="1" customHeight="1" ht="1.05">
      <c r="A83" s="1781"/>
      <c r="B83" s="1781"/>
      <c r="C83" s="370" t="s">
        <v>1170</v>
      </c>
      <c r="D83" s="2463"/>
      <c r="E83" s="2205"/>
      <c r="F83" s="2384"/>
      <c r="G83" s="401"/>
      <c r="H83" s="1501"/>
      <c r="I83" s="652"/>
      <c r="J83" s="572"/>
      <c r="K83" s="1501"/>
      <c r="L83" s="215"/>
      <c r="M83" s="2171"/>
      <c r="N83" s="335"/>
      <c r="O83" s="1625"/>
      <c r="P83" s="1625"/>
      <c r="AH83" s="1632">
        <v>1</v>
      </c>
    </row>
    <row customHeight="1" ht="19.9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303</v>
      </c>
      <c r="G85" s="199" t="s">
        <v>303</v>
      </c>
      <c r="H85" s="2219" t="s">
        <v>303</v>
      </c>
      <c r="I85" s="2221"/>
      <c r="J85" s="199" t="s">
        <v>303</v>
      </c>
      <c r="K85" s="199" t="s">
        <v>303</v>
      </c>
      <c r="L85" s="402"/>
      <c r="M85" s="346" t="s">
        <v>1171</v>
      </c>
      <c r="N85" s="335"/>
      <c r="AH85" s="375">
        <v>34</v>
      </c>
    </row>
    <row customHeight="1" ht="19.95">
      <c r="A86" s="1781"/>
      <c r="B86" s="1781"/>
      <c r="D86" s="377"/>
      <c r="E86" s="148" t="s">
        <v>92</v>
      </c>
      <c r="F86" s="2461" t="s">
        <v>1172</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1166</v>
      </c>
      <c r="D88" s="2463"/>
      <c r="E88" s="2205"/>
      <c r="F88" s="2384"/>
      <c r="G88" s="2428"/>
      <c r="H88" s="1501"/>
      <c r="I88" s="652" t="s">
        <v>1165</v>
      </c>
      <c r="J88" s="572"/>
      <c r="K88" s="1501"/>
      <c r="L88" s="215"/>
      <c r="M88" s="2171"/>
      <c r="N88" s="335"/>
      <c r="O88" s="1625"/>
      <c r="P88" s="1625"/>
      <c r="AH88" s="1632">
        <v>0</v>
      </c>
    </row>
    <row s="1636" customFormat="1" customHeight="1" ht="0.75" hidden="1">
      <c r="A89" s="1781"/>
      <c r="B89" s="1781"/>
      <c r="C89" s="370" t="s">
        <v>1173</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1166</v>
      </c>
      <c r="D91" s="2463"/>
      <c r="E91" s="2205"/>
      <c r="F91" s="2384"/>
      <c r="G91" s="2428"/>
      <c r="H91" s="1501"/>
      <c r="I91" s="652" t="s">
        <v>1165</v>
      </c>
      <c r="J91" s="572"/>
      <c r="K91" s="1501"/>
      <c r="L91" s="215"/>
      <c r="M91" s="1862"/>
      <c r="N91" s="335"/>
      <c r="O91" s="1625"/>
      <c r="P91" s="1625"/>
      <c r="AH91" s="1632">
        <v>0</v>
      </c>
    </row>
    <row s="1636" customFormat="1" customHeight="1" ht="0.75" hidden="1">
      <c r="A92" s="1781"/>
      <c r="B92" s="1781"/>
      <c r="C92" s="370" t="s">
        <v>1173</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1166</v>
      </c>
      <c r="D94" s="2463"/>
      <c r="E94" s="2205"/>
      <c r="F94" s="2384"/>
      <c r="G94" s="2428"/>
      <c r="H94" s="1501"/>
      <c r="I94" s="652" t="s">
        <v>1165</v>
      </c>
      <c r="J94" s="572"/>
      <c r="K94" s="1501"/>
      <c r="L94" s="215"/>
      <c r="M94" s="342"/>
      <c r="N94" s="335"/>
      <c r="O94" s="1625"/>
      <c r="P94" s="1625"/>
      <c r="AH94" s="1632">
        <v>0</v>
      </c>
    </row>
    <row s="1636" customFormat="1" customHeight="1" ht="0.75" hidden="1">
      <c r="A95" s="1781"/>
      <c r="B95" s="1781"/>
      <c r="C95" s="370" t="s">
        <v>1173</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1166</v>
      </c>
      <c r="D97" s="2463"/>
      <c r="E97" s="2205"/>
      <c r="F97" s="2384"/>
      <c r="G97" s="2428"/>
      <c r="H97" s="1501"/>
      <c r="I97" s="652" t="s">
        <v>1165</v>
      </c>
      <c r="J97" s="572"/>
      <c r="K97" s="1501"/>
      <c r="L97" s="215"/>
      <c r="M97" s="342"/>
      <c r="N97" s="335"/>
      <c r="O97" s="1625"/>
      <c r="P97" s="1625"/>
      <c r="AH97" s="1632">
        <v>0</v>
      </c>
    </row>
    <row s="1636" customFormat="1" customHeight="1" ht="0.75" hidden="1">
      <c r="A98" s="1781"/>
      <c r="B98" s="1781"/>
      <c r="C98" s="370" t="s">
        <v>1173</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1166</v>
      </c>
      <c r="D100" s="2463"/>
      <c r="E100" s="2205"/>
      <c r="F100" s="2384"/>
      <c r="G100" s="2428"/>
      <c r="H100" s="1501"/>
      <c r="I100" s="652" t="s">
        <v>1165</v>
      </c>
      <c r="J100" s="572"/>
      <c r="K100" s="1501"/>
      <c r="L100" s="215"/>
      <c r="M100" s="342"/>
      <c r="N100" s="335"/>
      <c r="O100" s="1625"/>
      <c r="P100" s="1625"/>
      <c r="AH100" s="1632">
        <v>0</v>
      </c>
    </row>
    <row s="1636" customFormat="1" customHeight="1" ht="0.75" hidden="1">
      <c r="A101" s="1781"/>
      <c r="B101" s="1781"/>
      <c r="C101" s="370" t="s">
        <v>1173</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1166</v>
      </c>
      <c r="D103" s="2463"/>
      <c r="E103" s="2205"/>
      <c r="F103" s="2384"/>
      <c r="G103" s="2428"/>
      <c r="H103" s="1501"/>
      <c r="I103" s="652" t="s">
        <v>1165</v>
      </c>
      <c r="J103" s="572"/>
      <c r="K103" s="1501"/>
      <c r="L103" s="215"/>
      <c r="M103" s="342"/>
      <c r="N103" s="335"/>
      <c r="O103" s="1625"/>
      <c r="P103" s="1625"/>
      <c r="AH103" s="1632">
        <v>0</v>
      </c>
    </row>
    <row s="1636" customFormat="1" customHeight="1" ht="0.75" hidden="1">
      <c r="A104" s="1781"/>
      <c r="B104" s="1781"/>
      <c r="C104" s="370" t="s">
        <v>1173</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1166</v>
      </c>
      <c r="D106" s="2463"/>
      <c r="E106" s="2205"/>
      <c r="F106" s="2384"/>
      <c r="G106" s="2428"/>
      <c r="H106" s="1501"/>
      <c r="I106" s="652" t="s">
        <v>1165</v>
      </c>
      <c r="J106" s="572"/>
      <c r="K106" s="1501"/>
      <c r="L106" s="215"/>
      <c r="M106" s="342"/>
      <c r="N106" s="335"/>
      <c r="O106" s="1625"/>
      <c r="P106" s="1625"/>
      <c r="AH106" s="1632">
        <v>0</v>
      </c>
    </row>
    <row s="1636" customFormat="1" customHeight="1" ht="0.75" hidden="1">
      <c r="A107" s="1781"/>
      <c r="B107" s="1781"/>
      <c r="C107" s="370" t="s">
        <v>1173</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1166</v>
      </c>
      <c r="D109" s="2463"/>
      <c r="E109" s="2205"/>
      <c r="F109" s="2384"/>
      <c r="G109" s="2428"/>
      <c r="H109" s="1501"/>
      <c r="I109" s="652" t="s">
        <v>1165</v>
      </c>
      <c r="J109" s="572"/>
      <c r="K109" s="1501"/>
      <c r="L109" s="215"/>
      <c r="M109" s="342"/>
      <c r="N109" s="335"/>
      <c r="O109" s="1625"/>
      <c r="P109" s="1625"/>
      <c r="AH109" s="1632">
        <v>0</v>
      </c>
    </row>
    <row s="1636" customFormat="1" customHeight="1" ht="0.75" hidden="1">
      <c r="A110" s="1781"/>
      <c r="B110" s="1781"/>
      <c r="C110" s="370" t="s">
        <v>1173</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1166</v>
      </c>
      <c r="D112" s="2463"/>
      <c r="E112" s="2205"/>
      <c r="F112" s="2384"/>
      <c r="G112" s="2428"/>
      <c r="H112" s="1501"/>
      <c r="I112" s="652" t="s">
        <v>1165</v>
      </c>
      <c r="J112" s="572"/>
      <c r="K112" s="1501"/>
      <c r="L112" s="215"/>
      <c r="M112" s="342"/>
      <c r="N112" s="335"/>
      <c r="O112" s="1625"/>
      <c r="P112" s="1625"/>
      <c r="AH112" s="1632">
        <v>0</v>
      </c>
    </row>
    <row s="1636" customFormat="1" customHeight="1" ht="0.75" hidden="1">
      <c r="A113" s="1781"/>
      <c r="B113" s="1781"/>
      <c r="C113" s="370" t="s">
        <v>1173</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1166</v>
      </c>
      <c r="D115" s="2463"/>
      <c r="E115" s="2205"/>
      <c r="F115" s="2384"/>
      <c r="G115" s="2428"/>
      <c r="H115" s="1501"/>
      <c r="I115" s="652" t="s">
        <v>1165</v>
      </c>
      <c r="J115" s="572"/>
      <c r="K115" s="1501"/>
      <c r="L115" s="215"/>
      <c r="M115" s="342"/>
      <c r="N115" s="335"/>
      <c r="O115" s="1625"/>
      <c r="P115" s="1625"/>
      <c r="AH115" s="1632">
        <v>0</v>
      </c>
    </row>
    <row s="1636" customFormat="1" customHeight="1" ht="0.75" hidden="1">
      <c r="A116" s="1781"/>
      <c r="B116" s="1781"/>
      <c r="C116" s="370" t="s">
        <v>1173</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1166</v>
      </c>
      <c r="D118" s="2463"/>
      <c r="E118" s="2205"/>
      <c r="F118" s="2384"/>
      <c r="G118" s="2428"/>
      <c r="H118" s="1501"/>
      <c r="I118" s="652" t="s">
        <v>1165</v>
      </c>
      <c r="J118" s="572"/>
      <c r="K118" s="1501"/>
      <c r="L118" s="215"/>
      <c r="M118" s="342"/>
      <c r="N118" s="335"/>
      <c r="O118" s="1625"/>
      <c r="P118" s="1625"/>
      <c r="AH118" s="1632">
        <v>0</v>
      </c>
    </row>
    <row s="1636" customFormat="1" customHeight="1" ht="0.75" hidden="1">
      <c r="A119" s="1781"/>
      <c r="B119" s="1781"/>
      <c r="C119" s="370" t="s">
        <v>1173</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1166</v>
      </c>
      <c r="D121" s="2463"/>
      <c r="E121" s="2205"/>
      <c r="F121" s="2384"/>
      <c r="G121" s="2428"/>
      <c r="H121" s="1501"/>
      <c r="I121" s="652" t="s">
        <v>1165</v>
      </c>
      <c r="J121" s="572"/>
      <c r="K121" s="1501"/>
      <c r="L121" s="215"/>
      <c r="M121" s="342"/>
      <c r="N121" s="335"/>
      <c r="O121" s="1625"/>
      <c r="P121" s="1625"/>
      <c r="AH121" s="1632">
        <v>0</v>
      </c>
    </row>
    <row s="1636" customFormat="1" customHeight="1" ht="0.75" hidden="1">
      <c r="A122" s="1781"/>
      <c r="B122" s="1781"/>
      <c r="C122" s="370" t="s">
        <v>1173</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1166</v>
      </c>
      <c r="D124" s="2463"/>
      <c r="E124" s="2205"/>
      <c r="F124" s="2384"/>
      <c r="G124" s="2428"/>
      <c r="H124" s="1501"/>
      <c r="I124" s="652" t="s">
        <v>1165</v>
      </c>
      <c r="J124" s="572"/>
      <c r="K124" s="1501"/>
      <c r="L124" s="215"/>
      <c r="M124" s="342"/>
      <c r="N124" s="335"/>
      <c r="O124" s="1625"/>
      <c r="P124" s="1625"/>
      <c r="AH124" s="1632">
        <v>0</v>
      </c>
    </row>
    <row s="1636" customFormat="1" customHeight="1" ht="0.75" hidden="1">
      <c r="A125" s="1781"/>
      <c r="B125" s="1781"/>
      <c r="C125" s="370" t="s">
        <v>1173</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1166</v>
      </c>
      <c r="D127" s="2463"/>
      <c r="E127" s="2205"/>
      <c r="F127" s="2384"/>
      <c r="G127" s="2428"/>
      <c r="H127" s="1501"/>
      <c r="I127" s="652" t="s">
        <v>1165</v>
      </c>
      <c r="J127" s="572"/>
      <c r="K127" s="1501"/>
      <c r="L127" s="215"/>
      <c r="M127" s="342"/>
      <c r="N127" s="335"/>
      <c r="O127" s="1625"/>
      <c r="P127" s="1625"/>
      <c r="AH127" s="1632">
        <v>0</v>
      </c>
    </row>
    <row s="1636" customFormat="1" customHeight="1" ht="0.75" hidden="1">
      <c r="A128" s="1781"/>
      <c r="B128" s="1781"/>
      <c r="C128" s="370" t="s">
        <v>1173</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1166</v>
      </c>
      <c r="D130" s="2463"/>
      <c r="E130" s="2205"/>
      <c r="F130" s="2384"/>
      <c r="G130" s="2428"/>
      <c r="H130" s="1501"/>
      <c r="I130" s="652" t="s">
        <v>1165</v>
      </c>
      <c r="J130" s="572"/>
      <c r="K130" s="1501"/>
      <c r="L130" s="215"/>
      <c r="M130" s="342"/>
      <c r="N130" s="335"/>
      <c r="O130" s="1625"/>
      <c r="P130" s="1625"/>
      <c r="AH130" s="1632">
        <v>0</v>
      </c>
    </row>
    <row s="1636" customFormat="1" customHeight="1" ht="0.75" hidden="1">
      <c r="A131" s="1781"/>
      <c r="B131" s="1781"/>
      <c r="C131" s="370" t="s">
        <v>1173</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1166</v>
      </c>
      <c r="D133" s="2463"/>
      <c r="E133" s="2205"/>
      <c r="F133" s="2384"/>
      <c r="G133" s="2428"/>
      <c r="H133" s="1501"/>
      <c r="I133" s="652" t="s">
        <v>1165</v>
      </c>
      <c r="J133" s="572"/>
      <c r="K133" s="1501"/>
      <c r="L133" s="215"/>
      <c r="M133" s="342"/>
      <c r="N133" s="335"/>
      <c r="O133" s="1625"/>
      <c r="P133" s="1625"/>
      <c r="AH133" s="1632">
        <v>0</v>
      </c>
    </row>
    <row s="1636" customFormat="1" customHeight="1" ht="0.75" hidden="1">
      <c r="A134" s="1781"/>
      <c r="B134" s="1781"/>
      <c r="C134" s="370" t="s">
        <v>1173</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1166</v>
      </c>
      <c r="D136" s="2463"/>
      <c r="E136" s="2205"/>
      <c r="F136" s="2384"/>
      <c r="G136" s="2428"/>
      <c r="H136" s="1501"/>
      <c r="I136" s="652" t="s">
        <v>1165</v>
      </c>
      <c r="J136" s="572"/>
      <c r="K136" s="1501"/>
      <c r="L136" s="215"/>
      <c r="M136" s="342"/>
      <c r="N136" s="335"/>
      <c r="O136" s="1625"/>
      <c r="P136" s="1625"/>
      <c r="AH136" s="1632">
        <v>0</v>
      </c>
    </row>
    <row s="1636" customFormat="1" customHeight="1" ht="0.75" hidden="1">
      <c r="A137" s="1781"/>
      <c r="B137" s="1781"/>
      <c r="C137" s="370" t="s">
        <v>1173</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1166</v>
      </c>
      <c r="D139" s="2463"/>
      <c r="E139" s="2205"/>
      <c r="F139" s="2384"/>
      <c r="G139" s="2428"/>
      <c r="H139" s="1501"/>
      <c r="I139" s="652" t="s">
        <v>1165</v>
      </c>
      <c r="J139" s="572"/>
      <c r="K139" s="1501"/>
      <c r="L139" s="215"/>
      <c r="M139" s="342"/>
      <c r="N139" s="335"/>
      <c r="O139" s="1625"/>
      <c r="P139" s="1625"/>
      <c r="AH139" s="1632">
        <v>0</v>
      </c>
    </row>
    <row s="1636" customFormat="1" customHeight="1" ht="0.75" hidden="1">
      <c r="A140" s="1781"/>
      <c r="B140" s="1781"/>
      <c r="C140" s="370" t="s">
        <v>1173</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1166</v>
      </c>
      <c r="D142" s="2463"/>
      <c r="E142" s="2205"/>
      <c r="F142" s="2384"/>
      <c r="G142" s="2428"/>
      <c r="H142" s="1501"/>
      <c r="I142" s="652" t="s">
        <v>1165</v>
      </c>
      <c r="J142" s="572"/>
      <c r="K142" s="1501"/>
      <c r="L142" s="215"/>
      <c r="M142" s="342"/>
      <c r="N142" s="335"/>
      <c r="O142" s="1625"/>
      <c r="P142" s="1625"/>
      <c r="AH142" s="1632">
        <v>0</v>
      </c>
    </row>
    <row s="1636" customFormat="1" customHeight="1" ht="0.75" hidden="1">
      <c r="A143" s="1781"/>
      <c r="B143" s="1781"/>
      <c r="C143" s="370" t="s">
        <v>1173</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1166</v>
      </c>
      <c r="D145" s="2463"/>
      <c r="E145" s="2205"/>
      <c r="F145" s="2384"/>
      <c r="G145" s="2428"/>
      <c r="H145" s="1501"/>
      <c r="I145" s="652" t="s">
        <v>1165</v>
      </c>
      <c r="J145" s="572"/>
      <c r="K145" s="1501"/>
      <c r="L145" s="215"/>
      <c r="M145" s="342"/>
      <c r="N145" s="335"/>
      <c r="O145" s="1625"/>
      <c r="P145" s="1625"/>
      <c r="AH145" s="1632">
        <v>0</v>
      </c>
    </row>
    <row s="1636" customFormat="1" customHeight="1" ht="1.05">
      <c r="A146" s="1781"/>
      <c r="B146" s="1781"/>
      <c r="C146" s="370" t="s">
        <v>1173</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1166</v>
      </c>
      <c r="D149" s="2463"/>
      <c r="E149" s="2205"/>
      <c r="F149" s="2384"/>
      <c r="G149" s="2428"/>
      <c r="H149" s="1501"/>
      <c r="I149" s="652" t="s">
        <v>1165</v>
      </c>
      <c r="J149" s="572"/>
      <c r="K149" s="1501"/>
      <c r="L149" s="215"/>
      <c r="M149" s="2171"/>
      <c r="N149" s="335"/>
      <c r="O149" s="1625"/>
      <c r="P149" s="1625"/>
      <c r="AH149" s="1632">
        <v>0</v>
      </c>
    </row>
    <row s="1636" customFormat="1" customHeight="1" ht="0.75" hidden="1">
      <c r="A150" s="1781"/>
      <c r="B150" s="1781"/>
      <c r="C150" s="370" t="s">
        <v>1173</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1166</v>
      </c>
      <c r="D152" s="2463"/>
      <c r="E152" s="2205"/>
      <c r="F152" s="2384"/>
      <c r="G152" s="2428"/>
      <c r="H152" s="1501"/>
      <c r="I152" s="652" t="s">
        <v>1165</v>
      </c>
      <c r="J152" s="572"/>
      <c r="K152" s="1501"/>
      <c r="L152" s="215"/>
      <c r="M152" s="1862"/>
      <c r="N152" s="335"/>
      <c r="O152" s="1625"/>
      <c r="P152" s="1625"/>
      <c r="AH152" s="1632">
        <v>0</v>
      </c>
    </row>
    <row s="1636" customFormat="1" customHeight="1" ht="0.75" hidden="1">
      <c r="A153" s="1781"/>
      <c r="B153" s="1781"/>
      <c r="C153" s="370" t="s">
        <v>1173</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1166</v>
      </c>
      <c r="D155" s="2463"/>
      <c r="E155" s="2205"/>
      <c r="F155" s="2384"/>
      <c r="G155" s="2428"/>
      <c r="H155" s="1501"/>
      <c r="I155" s="652" t="s">
        <v>1165</v>
      </c>
      <c r="J155" s="572"/>
      <c r="K155" s="1501"/>
      <c r="L155" s="215"/>
      <c r="M155" s="342"/>
      <c r="N155" s="335"/>
      <c r="O155" s="1625"/>
      <c r="P155" s="1625"/>
      <c r="AH155" s="1632">
        <v>0</v>
      </c>
    </row>
    <row s="1636" customFormat="1" customHeight="1" ht="0.75" hidden="1">
      <c r="A156" s="1781"/>
      <c r="B156" s="1781"/>
      <c r="C156" s="370" t="s">
        <v>1173</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1166</v>
      </c>
      <c r="D158" s="2463"/>
      <c r="E158" s="2205"/>
      <c r="F158" s="2384"/>
      <c r="G158" s="2428"/>
      <c r="H158" s="1501"/>
      <c r="I158" s="652" t="s">
        <v>1165</v>
      </c>
      <c r="J158" s="572"/>
      <c r="K158" s="1501"/>
      <c r="L158" s="215"/>
      <c r="M158" s="342"/>
      <c r="N158" s="335"/>
      <c r="O158" s="1625"/>
      <c r="P158" s="1625"/>
      <c r="AH158" s="1632">
        <v>0</v>
      </c>
    </row>
    <row s="1636" customFormat="1" customHeight="1" ht="0.75" hidden="1">
      <c r="A159" s="1781"/>
      <c r="B159" s="1781"/>
      <c r="C159" s="370" t="s">
        <v>1173</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1166</v>
      </c>
      <c r="D161" s="2463"/>
      <c r="E161" s="2205"/>
      <c r="F161" s="2384"/>
      <c r="G161" s="2428"/>
      <c r="H161" s="1501"/>
      <c r="I161" s="652" t="s">
        <v>1165</v>
      </c>
      <c r="J161" s="572"/>
      <c r="K161" s="1501"/>
      <c r="L161" s="215"/>
      <c r="M161" s="342"/>
      <c r="N161" s="335"/>
      <c r="O161" s="1625"/>
      <c r="P161" s="1625"/>
      <c r="AH161" s="1632">
        <v>0</v>
      </c>
    </row>
    <row s="1636" customFormat="1" customHeight="1" ht="0.75" hidden="1">
      <c r="A162" s="1781"/>
      <c r="B162" s="1781"/>
      <c r="C162" s="370" t="s">
        <v>1173</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1166</v>
      </c>
      <c r="D164" s="2463"/>
      <c r="E164" s="2205"/>
      <c r="F164" s="2384"/>
      <c r="G164" s="2428"/>
      <c r="H164" s="1501"/>
      <c r="I164" s="652" t="s">
        <v>1165</v>
      </c>
      <c r="J164" s="572"/>
      <c r="K164" s="1501"/>
      <c r="L164" s="215"/>
      <c r="M164" s="342"/>
      <c r="N164" s="335"/>
      <c r="O164" s="1625"/>
      <c r="P164" s="1625"/>
      <c r="AH164" s="1632">
        <v>0</v>
      </c>
    </row>
    <row s="1636" customFormat="1" customHeight="1" ht="0.75" hidden="1">
      <c r="A165" s="1781"/>
      <c r="B165" s="1781"/>
      <c r="C165" s="370" t="s">
        <v>1173</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1166</v>
      </c>
      <c r="D167" s="2463"/>
      <c r="E167" s="2205"/>
      <c r="F167" s="2384"/>
      <c r="G167" s="2428"/>
      <c r="H167" s="1501"/>
      <c r="I167" s="652" t="s">
        <v>1165</v>
      </c>
      <c r="J167" s="572"/>
      <c r="K167" s="1501"/>
      <c r="L167" s="215"/>
      <c r="M167" s="342"/>
      <c r="N167" s="335"/>
      <c r="O167" s="1625"/>
      <c r="P167" s="1625"/>
      <c r="AH167" s="1632">
        <v>0</v>
      </c>
    </row>
    <row s="1636" customFormat="1" customHeight="1" ht="0.75" hidden="1">
      <c r="A168" s="1781"/>
      <c r="B168" s="1781"/>
      <c r="C168" s="370" t="s">
        <v>1173</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1166</v>
      </c>
      <c r="D170" s="2463"/>
      <c r="E170" s="2205"/>
      <c r="F170" s="2384"/>
      <c r="G170" s="2428"/>
      <c r="H170" s="1501"/>
      <c r="I170" s="652" t="s">
        <v>1165</v>
      </c>
      <c r="J170" s="572"/>
      <c r="K170" s="1501"/>
      <c r="L170" s="215"/>
      <c r="M170" s="342"/>
      <c r="N170" s="335"/>
      <c r="O170" s="1625"/>
      <c r="P170" s="1625"/>
      <c r="AH170" s="1632">
        <v>0</v>
      </c>
    </row>
    <row s="1636" customFormat="1" customHeight="1" ht="0.75" hidden="1">
      <c r="A171" s="1781"/>
      <c r="B171" s="1781"/>
      <c r="C171" s="370" t="s">
        <v>1173</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1166</v>
      </c>
      <c r="D173" s="2463"/>
      <c r="E173" s="2205"/>
      <c r="F173" s="2384"/>
      <c r="G173" s="2428"/>
      <c r="H173" s="1501"/>
      <c r="I173" s="652" t="s">
        <v>1165</v>
      </c>
      <c r="J173" s="572"/>
      <c r="K173" s="1501"/>
      <c r="L173" s="215"/>
      <c r="M173" s="342"/>
      <c r="N173" s="335"/>
      <c r="O173" s="1625"/>
      <c r="P173" s="1625"/>
      <c r="AH173" s="1632">
        <v>0</v>
      </c>
    </row>
    <row s="1636" customFormat="1" customHeight="1" ht="0.75" hidden="1">
      <c r="A174" s="1781"/>
      <c r="B174" s="1781"/>
      <c r="C174" s="370" t="s">
        <v>1173</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1166</v>
      </c>
      <c r="D176" s="2463"/>
      <c r="E176" s="2205"/>
      <c r="F176" s="2384"/>
      <c r="G176" s="2428"/>
      <c r="H176" s="1501"/>
      <c r="I176" s="652" t="s">
        <v>1165</v>
      </c>
      <c r="J176" s="572"/>
      <c r="K176" s="1501"/>
      <c r="L176" s="215"/>
      <c r="M176" s="342"/>
      <c r="N176" s="335"/>
      <c r="O176" s="1625"/>
      <c r="P176" s="1625"/>
      <c r="AH176" s="1632">
        <v>0</v>
      </c>
    </row>
    <row s="1636" customFormat="1" customHeight="1" ht="0.75" hidden="1">
      <c r="A177" s="1781"/>
      <c r="B177" s="1781"/>
      <c r="C177" s="370" t="s">
        <v>1173</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1166</v>
      </c>
      <c r="D179" s="2463"/>
      <c r="E179" s="2205"/>
      <c r="F179" s="2384"/>
      <c r="G179" s="2428"/>
      <c r="H179" s="1501"/>
      <c r="I179" s="652" t="s">
        <v>1165</v>
      </c>
      <c r="J179" s="572"/>
      <c r="K179" s="1501"/>
      <c r="L179" s="215"/>
      <c r="M179" s="342"/>
      <c r="N179" s="335"/>
      <c r="O179" s="1625"/>
      <c r="P179" s="1625"/>
      <c r="AH179" s="1632">
        <v>0</v>
      </c>
    </row>
    <row s="1636" customFormat="1" customHeight="1" ht="0.75" hidden="1">
      <c r="A180" s="1781"/>
      <c r="B180" s="1781"/>
      <c r="C180" s="370" t="s">
        <v>1173</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1166</v>
      </c>
      <c r="D182" s="2463"/>
      <c r="E182" s="2205"/>
      <c r="F182" s="2384"/>
      <c r="G182" s="2428"/>
      <c r="H182" s="1501"/>
      <c r="I182" s="652" t="s">
        <v>1165</v>
      </c>
      <c r="J182" s="572"/>
      <c r="K182" s="1501"/>
      <c r="L182" s="215"/>
      <c r="M182" s="342"/>
      <c r="N182" s="335"/>
      <c r="O182" s="1625"/>
      <c r="P182" s="1625"/>
      <c r="AH182" s="1632">
        <v>0</v>
      </c>
    </row>
    <row s="1636" customFormat="1" customHeight="1" ht="0.75" hidden="1">
      <c r="A183" s="1781"/>
      <c r="B183" s="1781"/>
      <c r="C183" s="370" t="s">
        <v>1173</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1166</v>
      </c>
      <c r="D185" s="2463"/>
      <c r="E185" s="2205"/>
      <c r="F185" s="2384"/>
      <c r="G185" s="2428"/>
      <c r="H185" s="1501"/>
      <c r="I185" s="652" t="s">
        <v>1165</v>
      </c>
      <c r="J185" s="572"/>
      <c r="K185" s="1501"/>
      <c r="L185" s="215"/>
      <c r="M185" s="342"/>
      <c r="N185" s="335"/>
      <c r="O185" s="1625"/>
      <c r="P185" s="1625"/>
      <c r="AH185" s="1632">
        <v>0</v>
      </c>
    </row>
    <row s="1636" customFormat="1" customHeight="1" ht="0.75" hidden="1">
      <c r="A186" s="1781"/>
      <c r="B186" s="1781"/>
      <c r="C186" s="370" t="s">
        <v>1173</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1166</v>
      </c>
      <c r="D188" s="2463"/>
      <c r="E188" s="2205"/>
      <c r="F188" s="2384"/>
      <c r="G188" s="2428"/>
      <c r="H188" s="1501"/>
      <c r="I188" s="652" t="s">
        <v>1165</v>
      </c>
      <c r="J188" s="572"/>
      <c r="K188" s="1501"/>
      <c r="L188" s="215"/>
      <c r="M188" s="342"/>
      <c r="N188" s="335"/>
      <c r="O188" s="1625"/>
      <c r="P188" s="1625"/>
      <c r="AH188" s="1632">
        <v>0</v>
      </c>
    </row>
    <row s="1636" customFormat="1" customHeight="1" ht="0.75" hidden="1">
      <c r="A189" s="1781"/>
      <c r="B189" s="1781"/>
      <c r="C189" s="370" t="s">
        <v>1173</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1166</v>
      </c>
      <c r="D191" s="2463"/>
      <c r="E191" s="2205"/>
      <c r="F191" s="2384"/>
      <c r="G191" s="2428"/>
      <c r="H191" s="1501"/>
      <c r="I191" s="652" t="s">
        <v>1165</v>
      </c>
      <c r="J191" s="572"/>
      <c r="K191" s="1501"/>
      <c r="L191" s="215"/>
      <c r="M191" s="342"/>
      <c r="N191" s="335"/>
      <c r="O191" s="1625"/>
      <c r="P191" s="1625"/>
      <c r="AH191" s="1632">
        <v>0</v>
      </c>
    </row>
    <row s="1636" customFormat="1" customHeight="1" ht="0.75" hidden="1">
      <c r="A192" s="1781"/>
      <c r="B192" s="1781"/>
      <c r="C192" s="370" t="s">
        <v>1173</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1166</v>
      </c>
      <c r="D194" s="2463"/>
      <c r="E194" s="2205"/>
      <c r="F194" s="2384"/>
      <c r="G194" s="2428"/>
      <c r="H194" s="1501"/>
      <c r="I194" s="652" t="s">
        <v>1165</v>
      </c>
      <c r="J194" s="572"/>
      <c r="K194" s="1501"/>
      <c r="L194" s="215"/>
      <c r="M194" s="342"/>
      <c r="N194" s="335"/>
      <c r="O194" s="1625"/>
      <c r="P194" s="1625"/>
      <c r="AH194" s="1632">
        <v>0</v>
      </c>
    </row>
    <row s="1636" customFormat="1" customHeight="1" ht="0.75" hidden="1">
      <c r="A195" s="1781"/>
      <c r="B195" s="1781"/>
      <c r="C195" s="370" t="s">
        <v>1173</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1166</v>
      </c>
      <c r="D197" s="2463"/>
      <c r="E197" s="2205"/>
      <c r="F197" s="2384"/>
      <c r="G197" s="2428"/>
      <c r="H197" s="1501"/>
      <c r="I197" s="652" t="s">
        <v>1165</v>
      </c>
      <c r="J197" s="572"/>
      <c r="K197" s="1501"/>
      <c r="L197" s="215"/>
      <c r="M197" s="342"/>
      <c r="N197" s="335"/>
      <c r="O197" s="1625"/>
      <c r="P197" s="1625"/>
      <c r="AH197" s="1632">
        <v>0</v>
      </c>
    </row>
    <row s="1636" customFormat="1" customHeight="1" ht="0.75" hidden="1">
      <c r="A198" s="1781"/>
      <c r="B198" s="1781"/>
      <c r="C198" s="370" t="s">
        <v>1173</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1166</v>
      </c>
      <c r="D200" s="2463"/>
      <c r="E200" s="2205"/>
      <c r="F200" s="2384"/>
      <c r="G200" s="2428"/>
      <c r="H200" s="1501"/>
      <c r="I200" s="652" t="s">
        <v>1165</v>
      </c>
      <c r="J200" s="572"/>
      <c r="K200" s="1501"/>
      <c r="L200" s="215"/>
      <c r="M200" s="342"/>
      <c r="N200" s="335"/>
      <c r="O200" s="1625"/>
      <c r="P200" s="1625"/>
      <c r="AH200" s="1632">
        <v>0</v>
      </c>
    </row>
    <row s="1636" customFormat="1" customHeight="1" ht="0.75" hidden="1">
      <c r="A201" s="1781"/>
      <c r="B201" s="1781"/>
      <c r="C201" s="370" t="s">
        <v>1173</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1166</v>
      </c>
      <c r="D203" s="2463"/>
      <c r="E203" s="2205"/>
      <c r="F203" s="2384"/>
      <c r="G203" s="2428"/>
      <c r="H203" s="1501"/>
      <c r="I203" s="652" t="s">
        <v>1165</v>
      </c>
      <c r="J203" s="572"/>
      <c r="K203" s="1501"/>
      <c r="L203" s="215"/>
      <c r="M203" s="342"/>
      <c r="N203" s="335"/>
      <c r="O203" s="1625"/>
      <c r="P203" s="1625"/>
      <c r="AH203" s="1632">
        <v>0</v>
      </c>
    </row>
    <row s="1636" customFormat="1" customHeight="1" ht="0.75" hidden="1">
      <c r="A204" s="1781"/>
      <c r="B204" s="1781"/>
      <c r="C204" s="370" t="s">
        <v>1173</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1166</v>
      </c>
      <c r="D206" s="2463"/>
      <c r="E206" s="2205"/>
      <c r="F206" s="2384"/>
      <c r="G206" s="2428"/>
      <c r="H206" s="1501"/>
      <c r="I206" s="652" t="s">
        <v>1165</v>
      </c>
      <c r="J206" s="572"/>
      <c r="K206" s="1501"/>
      <c r="L206" s="215"/>
      <c r="M206" s="342"/>
      <c r="N206" s="335"/>
      <c r="O206" s="1625"/>
      <c r="P206" s="1625"/>
      <c r="AH206" s="1632">
        <v>0</v>
      </c>
    </row>
    <row s="1636" customFormat="1" customHeight="1" ht="1.05">
      <c r="A207" s="1781"/>
      <c r="B207" s="1781"/>
      <c r="C207" s="370" t="s">
        <v>1173</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1166</v>
      </c>
      <c r="D210" s="2463"/>
      <c r="E210" s="2205"/>
      <c r="F210" s="2384"/>
      <c r="G210" s="2428"/>
      <c r="H210" s="1501"/>
      <c r="I210" s="652" t="s">
        <v>1165</v>
      </c>
      <c r="J210" s="572"/>
      <c r="K210" s="1501"/>
      <c r="L210" s="215"/>
      <c r="M210" s="2171"/>
      <c r="N210" s="335"/>
      <c r="O210" s="1625"/>
      <c r="P210" s="1625"/>
      <c r="AH210" s="1632">
        <v>0</v>
      </c>
    </row>
    <row s="1636" customFormat="1" customHeight="1" ht="0.75" hidden="1">
      <c r="A211" s="1781"/>
      <c r="B211" s="1781"/>
      <c r="C211" s="370" t="s">
        <v>1173</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1166</v>
      </c>
      <c r="D213" s="2463"/>
      <c r="E213" s="2205"/>
      <c r="F213" s="2384"/>
      <c r="G213" s="2428"/>
      <c r="H213" s="1501"/>
      <c r="I213" s="652" t="s">
        <v>1165</v>
      </c>
      <c r="J213" s="572"/>
      <c r="K213" s="1501"/>
      <c r="L213" s="215"/>
      <c r="M213" s="1862"/>
      <c r="N213" s="335"/>
      <c r="O213" s="1625"/>
      <c r="P213" s="1625"/>
      <c r="AH213" s="1632">
        <v>0</v>
      </c>
    </row>
    <row s="1636" customFormat="1" customHeight="1" ht="0.75" hidden="1">
      <c r="A214" s="1781"/>
      <c r="B214" s="1781"/>
      <c r="C214" s="370" t="s">
        <v>1173</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1166</v>
      </c>
      <c r="D216" s="2463"/>
      <c r="E216" s="2205"/>
      <c r="F216" s="2384"/>
      <c r="G216" s="2428"/>
      <c r="H216" s="1501"/>
      <c r="I216" s="652" t="s">
        <v>1165</v>
      </c>
      <c r="J216" s="572"/>
      <c r="K216" s="1501"/>
      <c r="L216" s="215"/>
      <c r="M216" s="342"/>
      <c r="N216" s="335"/>
      <c r="O216" s="1625"/>
      <c r="P216" s="1625"/>
      <c r="AH216" s="1632">
        <v>0</v>
      </c>
    </row>
    <row s="1636" customFormat="1" customHeight="1" ht="0.75" hidden="1">
      <c r="A217" s="1781"/>
      <c r="B217" s="1781"/>
      <c r="C217" s="370" t="s">
        <v>1173</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1166</v>
      </c>
      <c r="D219" s="2463"/>
      <c r="E219" s="2205"/>
      <c r="F219" s="2384"/>
      <c r="G219" s="2428"/>
      <c r="H219" s="1501"/>
      <c r="I219" s="652" t="s">
        <v>1165</v>
      </c>
      <c r="J219" s="572"/>
      <c r="K219" s="1501"/>
      <c r="L219" s="215"/>
      <c r="M219" s="342"/>
      <c r="N219" s="335"/>
      <c r="O219" s="1625"/>
      <c r="P219" s="1625"/>
      <c r="AH219" s="1632">
        <v>0</v>
      </c>
    </row>
    <row s="1636" customFormat="1" customHeight="1" ht="0.75" hidden="1">
      <c r="A220" s="1781"/>
      <c r="B220" s="1781"/>
      <c r="C220" s="370" t="s">
        <v>1173</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1166</v>
      </c>
      <c r="D222" s="2463"/>
      <c r="E222" s="2205"/>
      <c r="F222" s="2384"/>
      <c r="G222" s="2428"/>
      <c r="H222" s="1501"/>
      <c r="I222" s="652" t="s">
        <v>1165</v>
      </c>
      <c r="J222" s="572"/>
      <c r="K222" s="1501"/>
      <c r="L222" s="215"/>
      <c r="M222" s="342"/>
      <c r="N222" s="335"/>
      <c r="O222" s="1625"/>
      <c r="P222" s="1625"/>
      <c r="AH222" s="1632">
        <v>0</v>
      </c>
    </row>
    <row s="1636" customFormat="1" customHeight="1" ht="0.75" hidden="1">
      <c r="A223" s="1781"/>
      <c r="B223" s="1781"/>
      <c r="C223" s="370" t="s">
        <v>1173</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1166</v>
      </c>
      <c r="D225" s="2463"/>
      <c r="E225" s="2205"/>
      <c r="F225" s="2384"/>
      <c r="G225" s="2428"/>
      <c r="H225" s="1501"/>
      <c r="I225" s="652" t="s">
        <v>1165</v>
      </c>
      <c r="J225" s="572"/>
      <c r="K225" s="1501"/>
      <c r="L225" s="215"/>
      <c r="M225" s="342"/>
      <c r="N225" s="335"/>
      <c r="O225" s="1625"/>
      <c r="P225" s="1625"/>
      <c r="AH225" s="1632">
        <v>0</v>
      </c>
    </row>
    <row s="1636" customFormat="1" customHeight="1" ht="0.75" hidden="1">
      <c r="A226" s="1781"/>
      <c r="B226" s="1781"/>
      <c r="C226" s="370" t="s">
        <v>1173</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1166</v>
      </c>
      <c r="D228" s="2463"/>
      <c r="E228" s="2205"/>
      <c r="F228" s="2384"/>
      <c r="G228" s="2428"/>
      <c r="H228" s="1501"/>
      <c r="I228" s="652" t="s">
        <v>1165</v>
      </c>
      <c r="J228" s="572"/>
      <c r="K228" s="1501"/>
      <c r="L228" s="215"/>
      <c r="M228" s="342"/>
      <c r="N228" s="335"/>
      <c r="O228" s="1625"/>
      <c r="P228" s="1625"/>
      <c r="AH228" s="1632">
        <v>0</v>
      </c>
    </row>
    <row s="1636" customFormat="1" customHeight="1" ht="0.75" hidden="1">
      <c r="A229" s="1781"/>
      <c r="B229" s="1781"/>
      <c r="C229" s="370" t="s">
        <v>1173</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1166</v>
      </c>
      <c r="D231" s="2463"/>
      <c r="E231" s="2205"/>
      <c r="F231" s="2384"/>
      <c r="G231" s="2428"/>
      <c r="H231" s="1501"/>
      <c r="I231" s="652" t="s">
        <v>1165</v>
      </c>
      <c r="J231" s="572"/>
      <c r="K231" s="1501"/>
      <c r="L231" s="215"/>
      <c r="M231" s="342"/>
      <c r="N231" s="335"/>
      <c r="O231" s="1625"/>
      <c r="P231" s="1625"/>
      <c r="AH231" s="1632">
        <v>0</v>
      </c>
    </row>
    <row s="1636" customFormat="1" customHeight="1" ht="0.75" hidden="1">
      <c r="A232" s="1781"/>
      <c r="B232" s="1781"/>
      <c r="C232" s="370" t="s">
        <v>1173</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1166</v>
      </c>
      <c r="D234" s="2463"/>
      <c r="E234" s="2205"/>
      <c r="F234" s="2384"/>
      <c r="G234" s="2428"/>
      <c r="H234" s="1501"/>
      <c r="I234" s="652" t="s">
        <v>1165</v>
      </c>
      <c r="J234" s="572"/>
      <c r="K234" s="1501"/>
      <c r="L234" s="215"/>
      <c r="M234" s="342"/>
      <c r="N234" s="335"/>
      <c r="O234" s="1625"/>
      <c r="P234" s="1625"/>
      <c r="AH234" s="1632">
        <v>0</v>
      </c>
    </row>
    <row s="1636" customFormat="1" customHeight="1" ht="0.75" hidden="1">
      <c r="A235" s="1781"/>
      <c r="B235" s="1781"/>
      <c r="C235" s="370" t="s">
        <v>1173</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1166</v>
      </c>
      <c r="D237" s="2463"/>
      <c r="E237" s="2205"/>
      <c r="F237" s="2384"/>
      <c r="G237" s="2428"/>
      <c r="H237" s="1501"/>
      <c r="I237" s="652" t="s">
        <v>1165</v>
      </c>
      <c r="J237" s="572"/>
      <c r="K237" s="1501"/>
      <c r="L237" s="215"/>
      <c r="M237" s="342"/>
      <c r="N237" s="335"/>
      <c r="O237" s="1625"/>
      <c r="P237" s="1625"/>
      <c r="AH237" s="1632">
        <v>0</v>
      </c>
    </row>
    <row s="1636" customFormat="1" customHeight="1" ht="0.75" hidden="1">
      <c r="A238" s="1781"/>
      <c r="B238" s="1781"/>
      <c r="C238" s="370" t="s">
        <v>1173</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1166</v>
      </c>
      <c r="D240" s="2463"/>
      <c r="E240" s="2205"/>
      <c r="F240" s="2384"/>
      <c r="G240" s="2428"/>
      <c r="H240" s="1501"/>
      <c r="I240" s="652" t="s">
        <v>1165</v>
      </c>
      <c r="J240" s="572"/>
      <c r="K240" s="1501"/>
      <c r="L240" s="215"/>
      <c r="M240" s="342"/>
      <c r="N240" s="335"/>
      <c r="O240" s="1625"/>
      <c r="P240" s="1625"/>
      <c r="AH240" s="1632">
        <v>0</v>
      </c>
    </row>
    <row s="1636" customFormat="1" customHeight="1" ht="0.75" hidden="1">
      <c r="A241" s="1781"/>
      <c r="B241" s="1781"/>
      <c r="C241" s="370" t="s">
        <v>1173</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1166</v>
      </c>
      <c r="D243" s="2463"/>
      <c r="E243" s="2205"/>
      <c r="F243" s="2384"/>
      <c r="G243" s="2428"/>
      <c r="H243" s="1501"/>
      <c r="I243" s="652" t="s">
        <v>1165</v>
      </c>
      <c r="J243" s="572"/>
      <c r="K243" s="1501"/>
      <c r="L243" s="215"/>
      <c r="M243" s="342"/>
      <c r="N243" s="335"/>
      <c r="O243" s="1625"/>
      <c r="P243" s="1625"/>
      <c r="AH243" s="1632">
        <v>0</v>
      </c>
    </row>
    <row s="1636" customFormat="1" customHeight="1" ht="0.75" hidden="1">
      <c r="A244" s="1781"/>
      <c r="B244" s="1781"/>
      <c r="C244" s="370" t="s">
        <v>1173</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1166</v>
      </c>
      <c r="D246" s="2463"/>
      <c r="E246" s="2205"/>
      <c r="F246" s="2384"/>
      <c r="G246" s="2428"/>
      <c r="H246" s="1501"/>
      <c r="I246" s="652" t="s">
        <v>1165</v>
      </c>
      <c r="J246" s="572"/>
      <c r="K246" s="1501"/>
      <c r="L246" s="215"/>
      <c r="M246" s="342"/>
      <c r="N246" s="335"/>
      <c r="O246" s="1625"/>
      <c r="P246" s="1625"/>
      <c r="AH246" s="1632">
        <v>0</v>
      </c>
    </row>
    <row s="1636" customFormat="1" customHeight="1" ht="0.75" hidden="1">
      <c r="A247" s="1781"/>
      <c r="B247" s="1781"/>
      <c r="C247" s="370" t="s">
        <v>1173</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1166</v>
      </c>
      <c r="D249" s="2463"/>
      <c r="E249" s="2205"/>
      <c r="F249" s="2384"/>
      <c r="G249" s="2428"/>
      <c r="H249" s="1501"/>
      <c r="I249" s="652" t="s">
        <v>1165</v>
      </c>
      <c r="J249" s="572"/>
      <c r="K249" s="1501"/>
      <c r="L249" s="215"/>
      <c r="M249" s="342"/>
      <c r="N249" s="335"/>
      <c r="O249" s="1625"/>
      <c r="P249" s="1625"/>
      <c r="AH249" s="1632">
        <v>0</v>
      </c>
    </row>
    <row s="1636" customFormat="1" customHeight="1" ht="0.75" hidden="1">
      <c r="A250" s="1781"/>
      <c r="B250" s="1781"/>
      <c r="C250" s="370" t="s">
        <v>1173</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1166</v>
      </c>
      <c r="D252" s="2463"/>
      <c r="E252" s="2205"/>
      <c r="F252" s="2384"/>
      <c r="G252" s="2428"/>
      <c r="H252" s="1501"/>
      <c r="I252" s="652" t="s">
        <v>1165</v>
      </c>
      <c r="J252" s="572"/>
      <c r="K252" s="1501"/>
      <c r="L252" s="215"/>
      <c r="M252" s="342"/>
      <c r="N252" s="335"/>
      <c r="O252" s="1625"/>
      <c r="P252" s="1625"/>
      <c r="AH252" s="1632">
        <v>0</v>
      </c>
    </row>
    <row s="1636" customFormat="1" customHeight="1" ht="0.75" hidden="1">
      <c r="A253" s="1781"/>
      <c r="B253" s="1781"/>
      <c r="C253" s="370" t="s">
        <v>1173</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1166</v>
      </c>
      <c r="D255" s="2463"/>
      <c r="E255" s="2205"/>
      <c r="F255" s="2384"/>
      <c r="G255" s="2428"/>
      <c r="H255" s="1501"/>
      <c r="I255" s="652" t="s">
        <v>1165</v>
      </c>
      <c r="J255" s="572"/>
      <c r="K255" s="1501"/>
      <c r="L255" s="215"/>
      <c r="M255" s="342"/>
      <c r="N255" s="335"/>
      <c r="O255" s="1625"/>
      <c r="P255" s="1625"/>
      <c r="AH255" s="1632">
        <v>0</v>
      </c>
    </row>
    <row s="1636" customFormat="1" customHeight="1" ht="0.75" hidden="1">
      <c r="A256" s="1781"/>
      <c r="B256" s="1781"/>
      <c r="C256" s="370" t="s">
        <v>1173</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1166</v>
      </c>
      <c r="D258" s="2463"/>
      <c r="E258" s="2205"/>
      <c r="F258" s="2384"/>
      <c r="G258" s="2428"/>
      <c r="H258" s="1501"/>
      <c r="I258" s="652" t="s">
        <v>1165</v>
      </c>
      <c r="J258" s="572"/>
      <c r="K258" s="1501"/>
      <c r="L258" s="215"/>
      <c r="M258" s="342"/>
      <c r="N258" s="335"/>
      <c r="O258" s="1625"/>
      <c r="P258" s="1625"/>
      <c r="AH258" s="1632">
        <v>0</v>
      </c>
    </row>
    <row s="1636" customFormat="1" customHeight="1" ht="0.75" hidden="1">
      <c r="A259" s="1781"/>
      <c r="B259" s="1781"/>
      <c r="C259" s="370" t="s">
        <v>1173</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1166</v>
      </c>
      <c r="D261" s="2463"/>
      <c r="E261" s="2205"/>
      <c r="F261" s="2384"/>
      <c r="G261" s="2428"/>
      <c r="H261" s="1501"/>
      <c r="I261" s="652" t="s">
        <v>1165</v>
      </c>
      <c r="J261" s="572"/>
      <c r="K261" s="1501"/>
      <c r="L261" s="215"/>
      <c r="M261" s="342"/>
      <c r="N261" s="335"/>
      <c r="O261" s="1625"/>
      <c r="P261" s="1625"/>
      <c r="AH261" s="1632">
        <v>0</v>
      </c>
    </row>
    <row s="1636" customFormat="1" customHeight="1" ht="0.75" hidden="1">
      <c r="A262" s="1781"/>
      <c r="B262" s="1781"/>
      <c r="C262" s="370" t="s">
        <v>1173</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1166</v>
      </c>
      <c r="D264" s="2463"/>
      <c r="E264" s="2205"/>
      <c r="F264" s="2384"/>
      <c r="G264" s="2428"/>
      <c r="H264" s="1501"/>
      <c r="I264" s="652" t="s">
        <v>1165</v>
      </c>
      <c r="J264" s="572"/>
      <c r="K264" s="1501"/>
      <c r="L264" s="215"/>
      <c r="M264" s="342"/>
      <c r="N264" s="335"/>
      <c r="O264" s="1625"/>
      <c r="P264" s="1625"/>
      <c r="AH264" s="1632">
        <v>0</v>
      </c>
    </row>
    <row s="1636" customFormat="1" customHeight="1" ht="0.75" hidden="1">
      <c r="A265" s="1781"/>
      <c r="B265" s="1781"/>
      <c r="C265" s="370" t="s">
        <v>1173</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1166</v>
      </c>
      <c r="D267" s="2463"/>
      <c r="E267" s="2205"/>
      <c r="F267" s="2384"/>
      <c r="G267" s="2428"/>
      <c r="H267" s="1501"/>
      <c r="I267" s="652" t="s">
        <v>1165</v>
      </c>
      <c r="J267" s="572"/>
      <c r="K267" s="1501"/>
      <c r="L267" s="215"/>
      <c r="M267" s="342"/>
      <c r="N267" s="335"/>
      <c r="O267" s="1625"/>
      <c r="P267" s="1625"/>
      <c r="AH267" s="1632">
        <v>0</v>
      </c>
    </row>
    <row s="1636" customFormat="1" customHeight="1" ht="1.05">
      <c r="A268" s="1781"/>
      <c r="B268" s="1781"/>
      <c r="C268" s="370" t="s">
        <v>1173</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1166</v>
      </c>
      <c r="D271" s="2463"/>
      <c r="E271" s="2205"/>
      <c r="F271" s="2384"/>
      <c r="G271" s="2428"/>
      <c r="H271" s="1501"/>
      <c r="I271" s="652" t="s">
        <v>1165</v>
      </c>
      <c r="J271" s="572"/>
      <c r="K271" s="1501"/>
      <c r="L271" s="215"/>
      <c r="M271" s="2171"/>
      <c r="N271" s="335"/>
      <c r="O271" s="1625"/>
      <c r="P271" s="1625"/>
      <c r="AH271" s="1632">
        <v>0</v>
      </c>
    </row>
    <row s="1636" customFormat="1" customHeight="1" ht="0.75" hidden="1">
      <c r="A272" s="1781"/>
      <c r="B272" s="1781"/>
      <c r="C272" s="370" t="s">
        <v>1173</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1166</v>
      </c>
      <c r="D274" s="2463"/>
      <c r="E274" s="2205"/>
      <c r="F274" s="2384"/>
      <c r="G274" s="2428"/>
      <c r="H274" s="1501"/>
      <c r="I274" s="652" t="s">
        <v>1165</v>
      </c>
      <c r="J274" s="572"/>
      <c r="K274" s="1501"/>
      <c r="L274" s="215"/>
      <c r="M274" s="1862"/>
      <c r="N274" s="335"/>
      <c r="O274" s="1625"/>
      <c r="P274" s="1625"/>
      <c r="AH274" s="1632">
        <v>0</v>
      </c>
    </row>
    <row s="1636" customFormat="1" customHeight="1" ht="0.75" hidden="1">
      <c r="A275" s="1781"/>
      <c r="B275" s="1781"/>
      <c r="C275" s="370" t="s">
        <v>1173</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1166</v>
      </c>
      <c r="D277" s="2463"/>
      <c r="E277" s="2205"/>
      <c r="F277" s="2384"/>
      <c r="G277" s="2428"/>
      <c r="H277" s="1501"/>
      <c r="I277" s="652" t="s">
        <v>1165</v>
      </c>
      <c r="J277" s="572"/>
      <c r="K277" s="1501"/>
      <c r="L277" s="215"/>
      <c r="M277" s="342"/>
      <c r="N277" s="335"/>
      <c r="O277" s="1625"/>
      <c r="P277" s="1625"/>
      <c r="AH277" s="1632">
        <v>0</v>
      </c>
    </row>
    <row s="1636" customFormat="1" customHeight="1" ht="0.75" hidden="1">
      <c r="A278" s="1781"/>
      <c r="B278" s="1781"/>
      <c r="C278" s="370" t="s">
        <v>1173</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1166</v>
      </c>
      <c r="D280" s="2463"/>
      <c r="E280" s="2205"/>
      <c r="F280" s="2384"/>
      <c r="G280" s="2428"/>
      <c r="H280" s="1501"/>
      <c r="I280" s="652" t="s">
        <v>1165</v>
      </c>
      <c r="J280" s="572"/>
      <c r="K280" s="1501"/>
      <c r="L280" s="215"/>
      <c r="M280" s="342"/>
      <c r="N280" s="335"/>
      <c r="O280" s="1625"/>
      <c r="P280" s="1625"/>
      <c r="AH280" s="1632">
        <v>0</v>
      </c>
    </row>
    <row s="1636" customFormat="1" customHeight="1" ht="0.75" hidden="1">
      <c r="A281" s="1781"/>
      <c r="B281" s="1781"/>
      <c r="C281" s="370" t="s">
        <v>1173</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1166</v>
      </c>
      <c r="D283" s="2463"/>
      <c r="E283" s="2205"/>
      <c r="F283" s="2384"/>
      <c r="G283" s="2428"/>
      <c r="H283" s="1501"/>
      <c r="I283" s="652" t="s">
        <v>1165</v>
      </c>
      <c r="J283" s="572"/>
      <c r="K283" s="1501"/>
      <c r="L283" s="215"/>
      <c r="M283" s="342"/>
      <c r="N283" s="335"/>
      <c r="O283" s="1625"/>
      <c r="P283" s="1625"/>
      <c r="AH283" s="1632">
        <v>0</v>
      </c>
    </row>
    <row s="1636" customFormat="1" customHeight="1" ht="0.75" hidden="1">
      <c r="A284" s="1781"/>
      <c r="B284" s="1781"/>
      <c r="C284" s="370" t="s">
        <v>1173</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1166</v>
      </c>
      <c r="D286" s="2463"/>
      <c r="E286" s="2205"/>
      <c r="F286" s="2384"/>
      <c r="G286" s="2428"/>
      <c r="H286" s="1501"/>
      <c r="I286" s="652" t="s">
        <v>1165</v>
      </c>
      <c r="J286" s="572"/>
      <c r="K286" s="1501"/>
      <c r="L286" s="215"/>
      <c r="M286" s="342"/>
      <c r="N286" s="335"/>
      <c r="O286" s="1625"/>
      <c r="P286" s="1625"/>
      <c r="AH286" s="1632">
        <v>0</v>
      </c>
    </row>
    <row s="1636" customFormat="1" customHeight="1" ht="0.75" hidden="1">
      <c r="A287" s="1781"/>
      <c r="B287" s="1781"/>
      <c r="C287" s="370" t="s">
        <v>1173</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1166</v>
      </c>
      <c r="D289" s="2463"/>
      <c r="E289" s="2205"/>
      <c r="F289" s="2384"/>
      <c r="G289" s="2428"/>
      <c r="H289" s="1501"/>
      <c r="I289" s="652" t="s">
        <v>1165</v>
      </c>
      <c r="J289" s="572"/>
      <c r="K289" s="1501"/>
      <c r="L289" s="215"/>
      <c r="M289" s="342"/>
      <c r="N289" s="335"/>
      <c r="O289" s="1625"/>
      <c r="P289" s="1625"/>
      <c r="AH289" s="1632">
        <v>0</v>
      </c>
    </row>
    <row s="1636" customFormat="1" customHeight="1" ht="0.75" hidden="1">
      <c r="A290" s="1781"/>
      <c r="B290" s="1781"/>
      <c r="C290" s="370" t="s">
        <v>1173</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1166</v>
      </c>
      <c r="D292" s="2463"/>
      <c r="E292" s="2205"/>
      <c r="F292" s="2384"/>
      <c r="G292" s="2428"/>
      <c r="H292" s="1501"/>
      <c r="I292" s="652" t="s">
        <v>1165</v>
      </c>
      <c r="J292" s="572"/>
      <c r="K292" s="1501"/>
      <c r="L292" s="215"/>
      <c r="M292" s="342"/>
      <c r="N292" s="335"/>
      <c r="O292" s="1625"/>
      <c r="P292" s="1625"/>
      <c r="AH292" s="1632">
        <v>0</v>
      </c>
    </row>
    <row s="1636" customFormat="1" customHeight="1" ht="0.75" hidden="1">
      <c r="A293" s="1781"/>
      <c r="B293" s="1781"/>
      <c r="C293" s="370" t="s">
        <v>1173</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1166</v>
      </c>
      <c r="D295" s="2463"/>
      <c r="E295" s="2205"/>
      <c r="F295" s="2384"/>
      <c r="G295" s="2428"/>
      <c r="H295" s="1501"/>
      <c r="I295" s="652" t="s">
        <v>1165</v>
      </c>
      <c r="J295" s="572"/>
      <c r="K295" s="1501"/>
      <c r="L295" s="215"/>
      <c r="M295" s="342"/>
      <c r="N295" s="335"/>
      <c r="O295" s="1625"/>
      <c r="P295" s="1625"/>
      <c r="AH295" s="1632">
        <v>0</v>
      </c>
    </row>
    <row s="1636" customFormat="1" customHeight="1" ht="0.75" hidden="1">
      <c r="A296" s="1781"/>
      <c r="B296" s="1781"/>
      <c r="C296" s="370" t="s">
        <v>1173</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1166</v>
      </c>
      <c r="D298" s="2463"/>
      <c r="E298" s="2205"/>
      <c r="F298" s="2384"/>
      <c r="G298" s="2428"/>
      <c r="H298" s="1501"/>
      <c r="I298" s="652" t="s">
        <v>1165</v>
      </c>
      <c r="J298" s="572"/>
      <c r="K298" s="1501"/>
      <c r="L298" s="215"/>
      <c r="M298" s="342"/>
      <c r="N298" s="335"/>
      <c r="O298" s="1625"/>
      <c r="P298" s="1625"/>
      <c r="AH298" s="1632">
        <v>0</v>
      </c>
    </row>
    <row s="1636" customFormat="1" customHeight="1" ht="0.75" hidden="1">
      <c r="A299" s="1781"/>
      <c r="B299" s="1781"/>
      <c r="C299" s="370" t="s">
        <v>1173</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1166</v>
      </c>
      <c r="D301" s="2463"/>
      <c r="E301" s="2205"/>
      <c r="F301" s="2384"/>
      <c r="G301" s="2428"/>
      <c r="H301" s="1501"/>
      <c r="I301" s="652" t="s">
        <v>1165</v>
      </c>
      <c r="J301" s="572"/>
      <c r="K301" s="1501"/>
      <c r="L301" s="215"/>
      <c r="M301" s="342"/>
      <c r="N301" s="335"/>
      <c r="O301" s="1625"/>
      <c r="P301" s="1625"/>
      <c r="AH301" s="1632">
        <v>0</v>
      </c>
    </row>
    <row s="1636" customFormat="1" customHeight="1" ht="0.75" hidden="1">
      <c r="A302" s="1781"/>
      <c r="B302" s="1781"/>
      <c r="C302" s="370" t="s">
        <v>1173</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1166</v>
      </c>
      <c r="D304" s="2463"/>
      <c r="E304" s="2205"/>
      <c r="F304" s="2384"/>
      <c r="G304" s="2428"/>
      <c r="H304" s="1501"/>
      <c r="I304" s="652" t="s">
        <v>1165</v>
      </c>
      <c r="J304" s="572"/>
      <c r="K304" s="1501"/>
      <c r="L304" s="215"/>
      <c r="M304" s="342"/>
      <c r="N304" s="335"/>
      <c r="O304" s="1625"/>
      <c r="P304" s="1625"/>
      <c r="AH304" s="1632">
        <v>0</v>
      </c>
    </row>
    <row s="1636" customFormat="1" customHeight="1" ht="0.75" hidden="1">
      <c r="A305" s="1781"/>
      <c r="B305" s="1781"/>
      <c r="C305" s="370" t="s">
        <v>1173</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1166</v>
      </c>
      <c r="D307" s="2463"/>
      <c r="E307" s="2205"/>
      <c r="F307" s="2384"/>
      <c r="G307" s="2428"/>
      <c r="H307" s="1501"/>
      <c r="I307" s="652" t="s">
        <v>1165</v>
      </c>
      <c r="J307" s="572"/>
      <c r="K307" s="1501"/>
      <c r="L307" s="215"/>
      <c r="M307" s="342"/>
      <c r="N307" s="335"/>
      <c r="O307" s="1625"/>
      <c r="P307" s="1625"/>
      <c r="AH307" s="1632">
        <v>0</v>
      </c>
    </row>
    <row s="1636" customFormat="1" customHeight="1" ht="0.75" hidden="1">
      <c r="A308" s="1781"/>
      <c r="B308" s="1781"/>
      <c r="C308" s="370" t="s">
        <v>1173</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1166</v>
      </c>
      <c r="D310" s="2463"/>
      <c r="E310" s="2205"/>
      <c r="F310" s="2384"/>
      <c r="G310" s="2428"/>
      <c r="H310" s="1501"/>
      <c r="I310" s="652" t="s">
        <v>1165</v>
      </c>
      <c r="J310" s="572"/>
      <c r="K310" s="1501"/>
      <c r="L310" s="215"/>
      <c r="M310" s="342"/>
      <c r="N310" s="335"/>
      <c r="O310" s="1625"/>
      <c r="P310" s="1625"/>
      <c r="AH310" s="1632">
        <v>0</v>
      </c>
    </row>
    <row s="1636" customFormat="1" customHeight="1" ht="0.75" hidden="1">
      <c r="A311" s="1781"/>
      <c r="B311" s="1781"/>
      <c r="C311" s="370" t="s">
        <v>1173</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1166</v>
      </c>
      <c r="D313" s="2463"/>
      <c r="E313" s="2205"/>
      <c r="F313" s="2384"/>
      <c r="G313" s="2428"/>
      <c r="H313" s="1501"/>
      <c r="I313" s="652" t="s">
        <v>1165</v>
      </c>
      <c r="J313" s="572"/>
      <c r="K313" s="1501"/>
      <c r="L313" s="215"/>
      <c r="M313" s="342"/>
      <c r="N313" s="335"/>
      <c r="O313" s="1625"/>
      <c r="P313" s="1625"/>
      <c r="AH313" s="1632">
        <v>0</v>
      </c>
    </row>
    <row s="1636" customFormat="1" customHeight="1" ht="0.75" hidden="1">
      <c r="A314" s="1781"/>
      <c r="B314" s="1781"/>
      <c r="C314" s="370" t="s">
        <v>1173</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1166</v>
      </c>
      <c r="D316" s="2463"/>
      <c r="E316" s="2205"/>
      <c r="F316" s="2384"/>
      <c r="G316" s="2428"/>
      <c r="H316" s="1501"/>
      <c r="I316" s="652" t="s">
        <v>1165</v>
      </c>
      <c r="J316" s="572"/>
      <c r="K316" s="1501"/>
      <c r="L316" s="215"/>
      <c r="M316" s="342"/>
      <c r="N316" s="335"/>
      <c r="O316" s="1625"/>
      <c r="P316" s="1625"/>
      <c r="AH316" s="1632">
        <v>0</v>
      </c>
    </row>
    <row s="1636" customFormat="1" customHeight="1" ht="0.75" hidden="1">
      <c r="A317" s="1781"/>
      <c r="B317" s="1781"/>
      <c r="C317" s="370" t="s">
        <v>1173</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1166</v>
      </c>
      <c r="D319" s="2463"/>
      <c r="E319" s="2205"/>
      <c r="F319" s="2384"/>
      <c r="G319" s="2428"/>
      <c r="H319" s="1501"/>
      <c r="I319" s="652" t="s">
        <v>1165</v>
      </c>
      <c r="J319" s="572"/>
      <c r="K319" s="1501"/>
      <c r="L319" s="215"/>
      <c r="M319" s="342"/>
      <c r="N319" s="335"/>
      <c r="O319" s="1625"/>
      <c r="P319" s="1625"/>
      <c r="AH319" s="1632">
        <v>0</v>
      </c>
    </row>
    <row s="1636" customFormat="1" customHeight="1" ht="0.75" hidden="1">
      <c r="A320" s="1781"/>
      <c r="B320" s="1781"/>
      <c r="C320" s="370" t="s">
        <v>1173</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1166</v>
      </c>
      <c r="D322" s="2463"/>
      <c r="E322" s="2205"/>
      <c r="F322" s="2384"/>
      <c r="G322" s="2428"/>
      <c r="H322" s="1501"/>
      <c r="I322" s="652" t="s">
        <v>1165</v>
      </c>
      <c r="J322" s="572"/>
      <c r="K322" s="1501"/>
      <c r="L322" s="215"/>
      <c r="M322" s="342"/>
      <c r="N322" s="335"/>
      <c r="O322" s="1625"/>
      <c r="P322" s="1625"/>
      <c r="AH322" s="1632">
        <v>0</v>
      </c>
    </row>
    <row s="1636" customFormat="1" customHeight="1" ht="0.75" hidden="1">
      <c r="A323" s="1781"/>
      <c r="B323" s="1781"/>
      <c r="C323" s="370" t="s">
        <v>1173</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1166</v>
      </c>
      <c r="D325" s="2463"/>
      <c r="E325" s="2205"/>
      <c r="F325" s="2384"/>
      <c r="G325" s="2428"/>
      <c r="H325" s="1501"/>
      <c r="I325" s="652" t="s">
        <v>1165</v>
      </c>
      <c r="J325" s="572"/>
      <c r="K325" s="1501"/>
      <c r="L325" s="215"/>
      <c r="M325" s="342"/>
      <c r="N325" s="335"/>
      <c r="O325" s="1625"/>
      <c r="P325" s="1625"/>
      <c r="AH325" s="1632">
        <v>0</v>
      </c>
    </row>
    <row s="1636" customFormat="1" customHeight="1" ht="0.75" hidden="1">
      <c r="A326" s="1781"/>
      <c r="B326" s="1781"/>
      <c r="C326" s="370" t="s">
        <v>1173</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1166</v>
      </c>
      <c r="D328" s="2463"/>
      <c r="E328" s="2205"/>
      <c r="F328" s="2384"/>
      <c r="G328" s="2428"/>
      <c r="H328" s="1501"/>
      <c r="I328" s="652" t="s">
        <v>1165</v>
      </c>
      <c r="J328" s="572"/>
      <c r="K328" s="1501"/>
      <c r="L328" s="215"/>
      <c r="M328" s="342"/>
      <c r="N328" s="335"/>
      <c r="O328" s="1625"/>
      <c r="P328" s="1625"/>
      <c r="AH328" s="1632">
        <v>0</v>
      </c>
    </row>
    <row s="1636" customFormat="1" customHeight="1" ht="1.05">
      <c r="A329" s="1781"/>
      <c r="B329" s="1781"/>
      <c r="C329" s="370" t="s">
        <v>1173</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2C945-5F17-89FB-3F96-0.81C8CC8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Муниципальное унитарное предприятие "Югорскэнергогаз"</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297</v>
      </c>
      <c r="E8" s="2210"/>
      <c r="F8" s="2210"/>
      <c r="G8" s="2210"/>
      <c r="H8" s="2390" t="s">
        <v>298</v>
      </c>
      <c r="R8" s="375">
        <v>14</v>
      </c>
    </row>
    <row customHeight="1" ht="24">
      <c r="C9" s="377"/>
      <c r="D9" s="387" t="s">
        <v>90</v>
      </c>
      <c r="E9" s="109" t="s">
        <v>299</v>
      </c>
      <c r="F9" s="109" t="s">
        <v>300</v>
      </c>
      <c r="G9" s="109" t="s">
        <v>387</v>
      </c>
      <c r="H9" s="2390"/>
      <c r="R9" s="375">
        <v>23</v>
      </c>
    </row>
    <row customHeight="1" ht="14.699999999999998">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1174</v>
      </c>
      <c r="R10" s="375">
        <v>14</v>
      </c>
    </row>
    <row customHeight="1" ht="14.699999999999998">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3C335-BCCA-06C1-44A6-0.7B79964F}"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Муниципальное унитарное предприятие "Югорскэнергогаз"</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121</v>
      </c>
      <c r="F9" s="2104"/>
      <c r="G9" s="2128" t="s">
        <v>104</v>
      </c>
      <c r="H9" s="2128" t="s">
        <v>90</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91</v>
      </c>
      <c r="F10" s="1285" t="s">
        <v>127</v>
      </c>
      <c r="G10" s="2128"/>
      <c r="H10" s="2128"/>
      <c r="I10" s="2128"/>
      <c r="J10" s="2128"/>
      <c r="K10" s="111" t="s">
        <v>107</v>
      </c>
      <c r="L10" s="2128" t="s">
        <v>90</v>
      </c>
      <c r="M10" s="2128"/>
      <c r="N10" s="111" t="s">
        <v>128</v>
      </c>
      <c r="O10" s="111" t="s">
        <v>107</v>
      </c>
      <c r="P10" s="2128" t="s">
        <v>90</v>
      </c>
      <c r="Q10" s="2128"/>
      <c r="R10" s="111" t="s">
        <v>128</v>
      </c>
      <c r="S10" s="284" t="s">
        <v>107</v>
      </c>
      <c r="T10" s="2128" t="s">
        <v>90</v>
      </c>
      <c r="U10" s="2128"/>
      <c r="V10" s="284" t="s">
        <v>91</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108</v>
      </c>
      <c r="E11" s="1250" t="s">
        <v>109</v>
      </c>
      <c r="F11" s="1250"/>
      <c r="G11" s="1250" t="s">
        <v>92</v>
      </c>
      <c r="H11" s="2157" t="s">
        <v>110</v>
      </c>
      <c r="I11" s="2157"/>
      <c r="J11" s="1250" t="s">
        <v>94</v>
      </c>
      <c r="K11" s="1250" t="s">
        <v>95</v>
      </c>
      <c r="L11" s="2157" t="s">
        <v>111</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A4C61-5EEE-127A-69ED-0.D1C32E7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1175</v>
      </c>
      <c r="E5" s="2238"/>
      <c r="F5" s="2238"/>
      <c r="G5" s="2238"/>
      <c r="H5" s="2238"/>
      <c r="I5" s="2238"/>
      <c r="J5" s="2238"/>
      <c r="V5" s="506">
        <v>63</v>
      </c>
    </row>
    <row customHeight="1" ht="15.75">
      <c r="C6" s="177"/>
      <c r="D6" s="2177" t="str">
        <f>IF(org=0,"Не определено",org)</f>
        <v>Муниципальное унитарное предприятие "Югорскэнергогаз"</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f>IF(I8="","",INDEX(DIFFERENTIATION_UNMERGE_VD,MATCH(I8,DIFFERENTIATION_ID_DIFF,0)))</f>
        <v>0</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5.699999999999996">
      <c r="C13" s="177"/>
      <c r="D13" s="806" t="s">
        <v>90</v>
      </c>
      <c r="E13" s="808" t="s">
        <v>299</v>
      </c>
      <c r="F13" s="808" t="s">
        <v>563</v>
      </c>
      <c r="G13" s="809" t="s">
        <v>300</v>
      </c>
      <c r="H13" s="808" t="s">
        <v>387</v>
      </c>
      <c r="I13" s="809" t="s">
        <v>300</v>
      </c>
      <c r="J13" s="808" t="s">
        <v>387</v>
      </c>
      <c r="K13" s="2233"/>
      <c r="V13" s="506">
        <v>34</v>
      </c>
    </row>
    <row customHeight="1" ht="15" hidden="1">
      <c r="C14" s="177"/>
      <c r="D14" s="594" t="s">
        <v>108</v>
      </c>
      <c r="E14" s="594" t="s">
        <v>109</v>
      </c>
      <c r="F14" s="594" t="s">
        <v>92</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1176</v>
      </c>
      <c r="F17" s="522" t="s">
        <v>303</v>
      </c>
      <c r="G17" s="679"/>
      <c r="H17" s="679"/>
      <c r="I17" s="679"/>
      <c r="J17" s="679"/>
      <c r="K17" s="290" t="s">
        <v>1177</v>
      </c>
      <c r="V17" s="506">
        <v>0</v>
      </c>
    </row>
    <row customHeight="1" ht="48.29999999999999">
      <c r="A18" s="506"/>
      <c r="C18" s="527"/>
      <c r="D18" s="522">
        <v>3</v>
      </c>
      <c r="E18" s="280" t="s">
        <v>812</v>
      </c>
      <c r="F18" s="522" t="s">
        <v>303</v>
      </c>
      <c r="G18" s="810" t="s">
        <v>303</v>
      </c>
      <c r="H18" s="811" t="s">
        <v>303</v>
      </c>
      <c r="I18" s="522" t="s">
        <v>303</v>
      </c>
      <c r="J18" s="579" t="s">
        <v>303</v>
      </c>
      <c r="K18" s="290" t="s">
        <v>1178</v>
      </c>
      <c r="V18" s="506">
        <v>46</v>
      </c>
    </row>
    <row customHeight="1" ht="35.699999999999996">
      <c r="A19" s="506"/>
      <c r="C19" s="527"/>
      <c r="D19" s="540" t="s">
        <v>321</v>
      </c>
      <c r="E19" s="560" t="s">
        <v>814</v>
      </c>
      <c r="F19" s="522" t="s">
        <v>815</v>
      </c>
      <c r="G19" s="818"/>
      <c r="H19" s="107"/>
      <c r="I19" s="818"/>
      <c r="J19" s="819"/>
      <c r="K19" s="680"/>
      <c r="V19" s="506">
        <v>34</v>
      </c>
    </row>
    <row customHeight="1" ht="35.699999999999996">
      <c r="A20" s="506"/>
      <c r="C20" s="527"/>
      <c r="D20" s="1891" t="s">
        <v>329</v>
      </c>
      <c r="E20" s="560" t="s">
        <v>816</v>
      </c>
      <c r="F20" s="522" t="s">
        <v>817</v>
      </c>
      <c r="G20" s="818"/>
      <c r="H20" s="107"/>
      <c r="I20" s="818"/>
      <c r="J20" s="107"/>
      <c r="K20" s="680"/>
      <c r="V20" s="506">
        <v>34</v>
      </c>
    </row>
    <row customHeight="1" ht="48.29999999999999">
      <c r="A21" s="506"/>
      <c r="C21" s="527"/>
      <c r="D21" s="1891" t="s">
        <v>331</v>
      </c>
      <c r="E21" s="560" t="s">
        <v>818</v>
      </c>
      <c r="F21" s="522" t="s">
        <v>568</v>
      </c>
      <c r="G21" s="681"/>
      <c r="H21" s="107"/>
      <c r="I21" s="681"/>
      <c r="J21" s="107"/>
      <c r="K21" s="680"/>
      <c r="V21" s="506">
        <v>46</v>
      </c>
    </row>
    <row customHeight="1" ht="67.5" hidden="1">
      <c r="A22" s="506"/>
      <c r="C22" s="527"/>
      <c r="D22" s="522">
        <v>5</v>
      </c>
      <c r="E22" s="280" t="s">
        <v>1179</v>
      </c>
      <c r="F22" s="522" t="s">
        <v>555</v>
      </c>
      <c r="G22" s="682"/>
      <c r="H22" s="683"/>
      <c r="I22" s="682"/>
      <c r="J22" s="683"/>
      <c r="K22" s="290" t="s">
        <v>1180</v>
      </c>
      <c r="V22" s="506">
        <v>0</v>
      </c>
    </row>
    <row customHeight="1" ht="33.75" hidden="1">
      <c r="C23" s="452"/>
      <c r="D23" s="522">
        <v>6</v>
      </c>
      <c r="E23" s="280" t="s">
        <v>1181</v>
      </c>
      <c r="F23" s="522" t="s">
        <v>1182</v>
      </c>
      <c r="G23" s="682"/>
      <c r="H23" s="682"/>
      <c r="I23" s="682"/>
      <c r="J23" s="682"/>
      <c r="K23" s="290" t="s">
        <v>1183</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630072F-254D-E64B-96A3-0.9EF53A9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1184</v>
      </c>
      <c r="B1" s="1068" t="s">
        <v>1185</v>
      </c>
      <c r="C1" s="1068" t="s">
        <v>1186</v>
      </c>
      <c r="D1" s="1068" t="s">
        <v>1187</v>
      </c>
      <c r="E1" s="1068" t="s">
        <v>1188</v>
      </c>
      <c r="F1" s="1068" t="s">
        <v>1189</v>
      </c>
      <c r="G1" s="1068" t="s">
        <v>1190</v>
      </c>
      <c r="H1" s="1068" t="s">
        <v>1191</v>
      </c>
      <c r="I1" s="1068" t="s">
        <v>1192</v>
      </c>
      <c r="J1" s="1068" t="s">
        <v>1193</v>
      </c>
      <c r="K1" s="1068" t="s">
        <v>1194</v>
      </c>
      <c r="L1" s="1068" t="s">
        <v>1195</v>
      </c>
      <c r="M1" s="1068"/>
      <c r="N1" s="1068" t="s">
        <v>1196</v>
      </c>
      <c r="O1" s="1068" t="s">
        <v>1197</v>
      </c>
      <c r="P1" s="1068" t="s">
        <v>1198</v>
      </c>
      <c r="Q1" s="1068" t="s">
        <v>1199</v>
      </c>
      <c r="R1" s="1068" t="s">
        <v>1200</v>
      </c>
      <c r="S1" s="1068" t="s">
        <v>1201</v>
      </c>
      <c r="T1" s="1068" t="s">
        <v>1202</v>
      </c>
      <c r="U1" s="1068" t="s">
        <v>1203</v>
      </c>
      <c r="V1" s="1068"/>
      <c r="W1" s="798" t="s">
        <v>1204</v>
      </c>
      <c r="X1" s="1068" t="s">
        <v>1205</v>
      </c>
      <c r="Y1" s="1068" t="s">
        <v>1206</v>
      </c>
      <c r="Z1" s="1068"/>
      <c r="AA1" s="1068" t="s">
        <v>1207</v>
      </c>
      <c r="AB1" s="1068"/>
      <c r="AC1" s="1068" t="s">
        <v>1208</v>
      </c>
      <c r="AD1" s="1068"/>
      <c r="AF1" s="1068" t="s">
        <v>1209</v>
      </c>
      <c r="AH1" s="1068" t="s">
        <v>1210</v>
      </c>
      <c r="AI1" s="1068" t="s">
        <v>1211</v>
      </c>
      <c r="AK1" s="1068" t="s">
        <v>1212</v>
      </c>
      <c r="AM1" s="1068" t="s">
        <v>1213</v>
      </c>
      <c r="AP1" s="1068" t="s">
        <v>1214</v>
      </c>
      <c r="AQ1" s="1068" t="s">
        <v>1215</v>
      </c>
      <c r="AS1" s="1068" t="s">
        <v>1216</v>
      </c>
      <c r="AU1" s="1068" t="s">
        <v>1217</v>
      </c>
      <c r="AW1" s="1068" t="s">
        <v>1218</v>
      </c>
      <c r="AX1" s="1068" t="s">
        <v>1219</v>
      </c>
      <c r="AZ1" s="1153" t="s">
        <v>1220</v>
      </c>
      <c r="BB1" s="1068" t="s">
        <v>1221</v>
      </c>
      <c r="BC1" s="1068"/>
      <c r="BE1" s="1068" t="s">
        <v>1222</v>
      </c>
      <c r="BF1" s="1068" t="s">
        <v>1223</v>
      </c>
      <c r="BH1" s="1070" t="s">
        <v>805</v>
      </c>
      <c r="BI1" s="1071"/>
      <c r="BJ1" s="1072" t="s">
        <v>1224</v>
      </c>
      <c r="BK1" s="1071"/>
      <c r="BL1" s="1073" t="s">
        <v>904</v>
      </c>
      <c r="BM1" s="1071"/>
      <c r="BN1" s="1074" t="s">
        <v>1225</v>
      </c>
      <c r="BS1" s="1428"/>
    </row>
    <row customHeight="1" ht="11.25">
      <c r="A2" s="1075" t="s">
        <v>1226</v>
      </c>
      <c r="B2" s="1076">
        <v>2000</v>
      </c>
      <c r="C2" s="1076">
        <v>2022</v>
      </c>
      <c r="D2" s="1076" t="s">
        <v>67</v>
      </c>
      <c r="E2" s="1077" t="s">
        <v>1227</v>
      </c>
      <c r="F2" s="1077" t="s">
        <v>1228</v>
      </c>
      <c r="G2" s="1077" t="s">
        <v>1229</v>
      </c>
      <c r="H2" s="1078" t="s">
        <v>56</v>
      </c>
      <c r="I2" s="1077" t="s">
        <v>108</v>
      </c>
      <c r="J2" s="1077" t="s">
        <v>1230</v>
      </c>
      <c r="K2" s="1079" t="s">
        <v>1231</v>
      </c>
      <c r="L2" s="1080"/>
      <c r="M2" s="1079">
        <v>1</v>
      </c>
      <c r="N2" s="1163" t="s">
        <v>1232</v>
      </c>
      <c r="O2" s="1078" t="s">
        <v>1233</v>
      </c>
      <c r="P2" s="1081" t="s">
        <v>39</v>
      </c>
      <c r="Q2" s="1082" t="s">
        <v>1234</v>
      </c>
      <c r="R2" s="144" t="s">
        <v>1235</v>
      </c>
      <c r="S2" s="144" t="s">
        <v>1236</v>
      </c>
      <c r="T2" s="1083" t="s">
        <v>1237</v>
      </c>
      <c r="U2" s="1080" t="s">
        <v>1238</v>
      </c>
      <c r="V2" s="1084">
        <v>1</v>
      </c>
      <c r="W2" s="1085"/>
      <c r="X2" s="1085" t="s">
        <v>1239</v>
      </c>
      <c r="Y2" s="1076" t="s">
        <v>1240</v>
      </c>
      <c r="Z2" s="1086"/>
      <c r="AA2" s="1076" t="s">
        <v>1241</v>
      </c>
      <c r="AB2" s="1087" t="s">
        <v>1241</v>
      </c>
      <c r="AC2" s="1076" t="s">
        <v>1242</v>
      </c>
      <c r="AD2" s="1087" t="s">
        <v>1242</v>
      </c>
      <c r="AF2" s="1078" t="s">
        <v>1238</v>
      </c>
      <c r="AH2" s="1077" t="s">
        <v>1243</v>
      </c>
      <c r="AI2" s="1077" t="s">
        <v>1243</v>
      </c>
      <c r="AK2" s="1077" t="s">
        <v>1244</v>
      </c>
      <c r="AM2" s="1077" t="s">
        <v>1245</v>
      </c>
      <c r="AP2" s="1088" t="s">
        <v>1239</v>
      </c>
      <c r="AQ2" s="1089" t="s">
        <v>1239</v>
      </c>
      <c r="AS2" s="1076" t="s">
        <v>1246</v>
      </c>
      <c r="AU2" s="1121" t="s">
        <v>1247</v>
      </c>
      <c r="AW2" s="1121" t="s">
        <v>1248</v>
      </c>
      <c r="AX2" s="1121" t="s">
        <v>1248</v>
      </c>
      <c r="AZ2" s="1121" t="s">
        <v>54</v>
      </c>
      <c r="BB2" s="1121" t="s">
        <v>1249</v>
      </c>
      <c r="BC2" s="1121" t="s">
        <v>1250</v>
      </c>
      <c r="BE2" s="1121" t="s">
        <v>1251</v>
      </c>
      <c r="BF2" s="1121" t="s">
        <v>1251</v>
      </c>
    </row>
    <row customHeight="1" ht="11.25">
      <c r="A3" s="1075" t="s">
        <v>1252</v>
      </c>
      <c r="B3" s="1076">
        <v>2001</v>
      </c>
      <c r="C3" s="1076">
        <v>2023</v>
      </c>
      <c r="D3" s="1076" t="s">
        <v>19</v>
      </c>
      <c r="E3" s="1077" t="s">
        <v>1253</v>
      </c>
      <c r="F3" s="1077" t="s">
        <v>1254</v>
      </c>
      <c r="G3" s="1077" t="s">
        <v>1255</v>
      </c>
      <c r="H3" s="1078" t="s">
        <v>1256</v>
      </c>
      <c r="I3" s="1077" t="s">
        <v>109</v>
      </c>
      <c r="J3" s="1077" t="s">
        <v>553</v>
      </c>
      <c r="K3" s="1079" t="s">
        <v>1257</v>
      </c>
      <c r="L3" s="1080">
        <f>_xlfn.IFERROR(MATCH(K3,OFFER_METHOD,0),0)</f>
        <v>0</v>
      </c>
      <c r="M3" s="1079">
        <v>2</v>
      </c>
      <c r="N3" s="1163" t="s">
        <v>1258</v>
      </c>
      <c r="O3" s="1078" t="s">
        <v>1259</v>
      </c>
      <c r="P3" s="1081" t="s">
        <v>1260</v>
      </c>
      <c r="Q3" s="1082" t="s">
        <v>1261</v>
      </c>
      <c r="R3" s="144" t="s">
        <v>1262</v>
      </c>
      <c r="S3" s="144" t="s">
        <v>1263</v>
      </c>
      <c r="T3" s="1083" t="s">
        <v>1264</v>
      </c>
      <c r="U3" s="1080" t="s">
        <v>1265</v>
      </c>
      <c r="V3" s="1084">
        <v>2</v>
      </c>
      <c r="W3" s="1085"/>
      <c r="X3" s="1085" t="s">
        <v>1266</v>
      </c>
      <c r="Y3" s="1076" t="s">
        <v>1240</v>
      </c>
      <c r="Z3" s="1086"/>
      <c r="AA3" s="1076" t="s">
        <v>1267</v>
      </c>
      <c r="AB3" s="1087" t="s">
        <v>1267</v>
      </c>
      <c r="AC3" s="1076" t="s">
        <v>1268</v>
      </c>
      <c r="AD3" s="1087" t="s">
        <v>1268</v>
      </c>
      <c r="AF3" s="1078" t="s">
        <v>1265</v>
      </c>
      <c r="AH3" s="1077" t="s">
        <v>1269</v>
      </c>
      <c r="AI3" s="1077" t="s">
        <v>1270</v>
      </c>
      <c r="AK3" s="1077" t="s">
        <v>1271</v>
      </c>
      <c r="AM3" s="1077" t="s">
        <v>1272</v>
      </c>
      <c r="AP3" s="1088" t="s">
        <v>1273</v>
      </c>
      <c r="AQ3" s="1089" t="s">
        <v>1273</v>
      </c>
      <c r="AS3" s="1076" t="s">
        <v>1274</v>
      </c>
      <c r="AU3" s="1121" t="s">
        <v>1275</v>
      </c>
      <c r="AW3" s="1121" t="s">
        <v>1276</v>
      </c>
      <c r="AX3" s="1121" t="s">
        <v>1276</v>
      </c>
      <c r="AZ3" s="1121" t="s">
        <v>1277</v>
      </c>
      <c r="BB3" s="1121" t="s">
        <v>1278</v>
      </c>
      <c r="BC3" s="1121" t="s">
        <v>1250</v>
      </c>
      <c r="BE3" s="1121" t="s">
        <v>1279</v>
      </c>
      <c r="BF3" s="1121" t="s">
        <v>1279</v>
      </c>
      <c r="BH3" s="1068" t="s">
        <v>1280</v>
      </c>
      <c r="BJ3" s="1068" t="s">
        <v>1281</v>
      </c>
      <c r="BL3" s="1068" t="s">
        <v>1282</v>
      </c>
      <c r="BN3" s="1068" t="s">
        <v>1283</v>
      </c>
      <c r="BR3" s="1068" t="s">
        <v>1284</v>
      </c>
      <c r="BS3" s="1429"/>
      <c r="BT3" s="1071"/>
      <c r="BU3" s="1068" t="s">
        <v>1285</v>
      </c>
      <c r="BV3" s="1071"/>
      <c r="BW3" s="1691"/>
      <c r="BX3" s="1693" t="s">
        <v>1286</v>
      </c>
      <c r="CA3" s="1068" t="s">
        <v>1287</v>
      </c>
    </row>
    <row customHeight="1" ht="11.25">
      <c r="A4" s="1075" t="s">
        <v>1288</v>
      </c>
      <c r="B4" s="1076">
        <v>2002</v>
      </c>
      <c r="C4" s="1076">
        <v>2024</v>
      </c>
      <c r="E4" s="1077" t="s">
        <v>1289</v>
      </c>
      <c r="F4" s="1077" t="s">
        <v>1290</v>
      </c>
      <c r="H4" s="1078" t="s">
        <v>1291</v>
      </c>
      <c r="I4" s="1077" t="s">
        <v>92</v>
      </c>
      <c r="J4" s="1077" t="s">
        <v>1292</v>
      </c>
      <c r="K4" s="1079" t="s">
        <v>1293</v>
      </c>
      <c r="L4" s="1080">
        <f>_xlfn.IFERROR(MATCH(K4,OFFER_METHOD,0),0)</f>
        <v>0</v>
      </c>
      <c r="M4" s="1079">
        <v>3</v>
      </c>
      <c r="N4" s="1163" t="s">
        <v>1294</v>
      </c>
      <c r="O4" s="1077" t="s">
        <v>1295</v>
      </c>
      <c r="Q4" s="1082" t="s">
        <v>1296</v>
      </c>
      <c r="R4" s="144" t="s">
        <v>1297</v>
      </c>
      <c r="S4" s="144" t="s">
        <v>1298</v>
      </c>
      <c r="T4" s="1083" t="s">
        <v>1299</v>
      </c>
      <c r="U4" s="1080" t="s">
        <v>1300</v>
      </c>
      <c r="V4" s="1084">
        <v>3</v>
      </c>
      <c r="W4" s="1085"/>
      <c r="X4" s="1085" t="s">
        <v>1301</v>
      </c>
      <c r="Y4" s="1076" t="s">
        <v>1240</v>
      </c>
      <c r="Z4" s="1092"/>
      <c r="AC4" s="1076" t="s">
        <v>1302</v>
      </c>
      <c r="AD4" s="1087" t="s">
        <v>1302</v>
      </c>
      <c r="AF4" s="1078" t="s">
        <v>1300</v>
      </c>
      <c r="AH4" s="1078" t="s">
        <v>1303</v>
      </c>
      <c r="AK4" s="1077" t="s">
        <v>1304</v>
      </c>
      <c r="AM4" s="1077" t="s">
        <v>1305</v>
      </c>
      <c r="AP4" s="1088" t="s">
        <v>1266</v>
      </c>
      <c r="AQ4" s="1089" t="s">
        <v>1266</v>
      </c>
      <c r="AS4" s="1076" t="s">
        <v>1306</v>
      </c>
      <c r="AU4" s="1121" t="s">
        <v>1307</v>
      </c>
      <c r="AW4" s="1121" t="s">
        <v>1308</v>
      </c>
      <c r="AX4" s="1121" t="s">
        <v>1308</v>
      </c>
      <c r="AZ4" s="1121" t="s">
        <v>1309</v>
      </c>
      <c r="BB4" s="1121" t="s">
        <v>1310</v>
      </c>
      <c r="BC4" s="1121" t="s">
        <v>1311</v>
      </c>
      <c r="BE4" s="1696">
        <v>2000</v>
      </c>
      <c r="BF4" s="1696" t="s">
        <v>1312</v>
      </c>
      <c r="BH4" s="1069" t="s">
        <v>1313</v>
      </c>
      <c r="BJ4" s="1069" t="s">
        <v>1313</v>
      </c>
      <c r="BL4" s="1069" t="s">
        <v>1313</v>
      </c>
      <c r="BN4" s="1069" t="s">
        <v>1313</v>
      </c>
      <c r="BQ4" s="1433" t="s">
        <v>1314</v>
      </c>
      <c r="BR4" s="1160" t="s">
        <v>1315</v>
      </c>
      <c r="BS4" s="275"/>
      <c r="BT4" s="1433" t="s">
        <v>1316</v>
      </c>
      <c r="BU4" s="1160" t="s">
        <v>1317</v>
      </c>
      <c r="BV4" s="1071"/>
      <c r="BW4" s="1698" t="s">
        <v>1318</v>
      </c>
      <c r="BX4" s="1692" t="s">
        <v>1319</v>
      </c>
      <c r="BZ4" s="1433" t="s">
        <v>1320</v>
      </c>
      <c r="CA4" s="1160" t="s">
        <v>1321</v>
      </c>
    </row>
    <row customHeight="1" ht="11.25">
      <c r="A5" s="1075" t="s">
        <v>1322</v>
      </c>
      <c r="B5" s="1076">
        <v>2003</v>
      </c>
      <c r="C5" s="1076">
        <v>2025</v>
      </c>
      <c r="D5" s="1851" t="b">
        <v>0</v>
      </c>
      <c r="E5" s="1077" t="s">
        <v>1323</v>
      </c>
      <c r="F5" s="1077" t="s">
        <v>1324</v>
      </c>
      <c r="H5" s="1078" t="s">
        <v>1325</v>
      </c>
      <c r="I5" s="1077" t="s">
        <v>93</v>
      </c>
      <c r="K5" s="1079" t="s">
        <v>1326</v>
      </c>
      <c r="L5" s="1080">
        <f>_xlfn.IFERROR(MATCH(K5,OFFER_METHOD,0),0)</f>
        <v>0</v>
      </c>
      <c r="M5" s="1079">
        <v>4</v>
      </c>
      <c r="N5" s="1093" t="s">
        <v>1327</v>
      </c>
      <c r="O5" s="1077" t="s">
        <v>1328</v>
      </c>
      <c r="Q5" s="1082" t="s">
        <v>1329</v>
      </c>
      <c r="R5" s="144" t="s">
        <v>1330</v>
      </c>
      <c r="T5" s="1078" t="s">
        <v>1331</v>
      </c>
      <c r="U5" s="1080" t="s">
        <v>1332</v>
      </c>
      <c r="V5" s="1084">
        <v>4</v>
      </c>
      <c r="W5" s="1085"/>
      <c r="X5" s="1085" t="s">
        <v>165</v>
      </c>
      <c r="Y5" s="1076" t="s">
        <v>1333</v>
      </c>
      <c r="Z5" s="1092">
        <v>1</v>
      </c>
      <c r="AF5" s="1078" t="s">
        <v>1334</v>
      </c>
      <c r="AH5" s="1077" t="s">
        <v>1335</v>
      </c>
      <c r="AK5" s="1077" t="s">
        <v>1336</v>
      </c>
      <c r="AM5" s="1077" t="s">
        <v>1337</v>
      </c>
      <c r="AP5" s="1088" t="s">
        <v>165</v>
      </c>
      <c r="AQ5" s="1089" t="s">
        <v>165</v>
      </c>
      <c r="AU5" s="1121" t="s">
        <v>1338</v>
      </c>
      <c r="AW5" s="1121" t="s">
        <v>1339</v>
      </c>
      <c r="AX5" s="1121" t="s">
        <v>1339</v>
      </c>
      <c r="AZ5" s="1121" t="s">
        <v>1340</v>
      </c>
      <c r="BB5" s="1121" t="s">
        <v>1341</v>
      </c>
      <c r="BC5" s="1121" t="s">
        <v>1342</v>
      </c>
      <c r="BE5" s="1696">
        <v>2001</v>
      </c>
      <c r="BF5" s="1696" t="s">
        <v>1343</v>
      </c>
      <c r="BH5" s="1069" t="s">
        <v>1344</v>
      </c>
      <c r="BJ5" s="1069" t="s">
        <v>1344</v>
      </c>
      <c r="BL5" s="1069" t="s">
        <v>1344</v>
      </c>
      <c r="BN5" s="1069" t="s">
        <v>1345</v>
      </c>
      <c r="BQ5" s="1282">
        <v>4213775</v>
      </c>
      <c r="BR5" s="1069" t="s">
        <v>1239</v>
      </c>
      <c r="BS5" s="1430"/>
      <c r="BT5" s="1282">
        <v>64236871</v>
      </c>
      <c r="BU5" s="1069" t="s">
        <v>226</v>
      </c>
      <c r="BV5" s="1071"/>
      <c r="BW5" s="1696">
        <v>4213767</v>
      </c>
      <c r="BX5" s="1694" t="s">
        <v>1346</v>
      </c>
      <c r="BZ5" s="1282">
        <v>64237509</v>
      </c>
      <c r="CA5" s="1296" t="s">
        <v>1347</v>
      </c>
    </row>
    <row customHeight="1" ht="11.25">
      <c r="A6" s="1075" t="s">
        <v>1348</v>
      </c>
      <c r="B6" s="1076">
        <v>2004</v>
      </c>
      <c r="C6" s="1076">
        <v>2026</v>
      </c>
      <c r="E6" s="1077" t="s">
        <v>1349</v>
      </c>
      <c r="F6" s="1094"/>
      <c r="H6" s="1078" t="s">
        <v>1350</v>
      </c>
      <c r="I6" s="1077" t="s">
        <v>110</v>
      </c>
      <c r="J6" s="1068" t="s">
        <v>1351</v>
      </c>
      <c r="L6" s="1080">
        <f>SUM(kind_of_control_method_filter)</f>
        <v>0</v>
      </c>
      <c r="N6" s="1093" t="s">
        <v>1352</v>
      </c>
      <c r="O6" s="1077" t="s">
        <v>1353</v>
      </c>
      <c r="R6" s="144" t="s">
        <v>1234</v>
      </c>
      <c r="T6" s="1078" t="s">
        <v>1354</v>
      </c>
      <c r="U6" s="1080" t="s">
        <v>1334</v>
      </c>
      <c r="V6" s="1084">
        <v>5</v>
      </c>
      <c r="W6" s="1085"/>
      <c r="X6" s="1076" t="s">
        <v>171</v>
      </c>
      <c r="Y6" s="1076" t="s">
        <v>1355</v>
      </c>
      <c r="Z6" s="1092"/>
      <c r="AA6" s="1095"/>
      <c r="AH6" s="1077" t="s">
        <v>1356</v>
      </c>
      <c r="AK6" s="1077" t="s">
        <v>1357</v>
      </c>
      <c r="AM6" s="1077" t="s">
        <v>1358</v>
      </c>
      <c r="AP6" s="1088" t="s">
        <v>171</v>
      </c>
      <c r="AQ6" s="1089" t="s">
        <v>171</v>
      </c>
      <c r="AU6" s="1121" t="s">
        <v>1359</v>
      </c>
      <c r="AW6" s="1121" t="s">
        <v>1360</v>
      </c>
      <c r="AX6" s="1121" t="s">
        <v>1360</v>
      </c>
      <c r="BB6" s="1121" t="s">
        <v>1361</v>
      </c>
      <c r="BC6" s="1121" t="s">
        <v>1342</v>
      </c>
      <c r="BE6" s="1696">
        <v>2002</v>
      </c>
      <c r="BF6" s="1696" t="s">
        <v>1362</v>
      </c>
      <c r="BH6" s="1069" t="s">
        <v>1363</v>
      </c>
      <c r="BJ6" s="1069" t="s">
        <v>1364</v>
      </c>
      <c r="BL6" s="1069" t="s">
        <v>1364</v>
      </c>
      <c r="BN6" s="1069" t="s">
        <v>1365</v>
      </c>
      <c r="BQ6" s="1282">
        <v>4213784</v>
      </c>
      <c r="BR6" s="1296" t="s">
        <v>1273</v>
      </c>
      <c r="BS6" s="1431"/>
      <c r="BT6" s="1282">
        <v>64236872</v>
      </c>
      <c r="BU6" s="1069" t="s">
        <v>231</v>
      </c>
      <c r="BV6" s="1071"/>
      <c r="BW6" s="1696">
        <v>4213768</v>
      </c>
      <c r="BX6" s="1694" t="s">
        <v>251</v>
      </c>
      <c r="BZ6" s="1282">
        <v>64237510</v>
      </c>
      <c r="CA6" s="1069" t="s">
        <v>1366</v>
      </c>
    </row>
    <row customHeight="1" ht="11.25">
      <c r="A7" s="1075" t="s">
        <v>1367</v>
      </c>
      <c r="B7" s="1076">
        <v>2005</v>
      </c>
      <c r="E7" s="1077" t="s">
        <v>1368</v>
      </c>
      <c r="F7" s="1094"/>
      <c r="H7" s="1078" t="s">
        <v>1369</v>
      </c>
      <c r="I7" s="1077" t="s">
        <v>94</v>
      </c>
      <c r="J7" s="1077" t="s">
        <v>1370</v>
      </c>
      <c r="N7" s="1097" t="s">
        <v>1371</v>
      </c>
      <c r="O7" s="1077" t="s">
        <v>1372</v>
      </c>
      <c r="U7" s="1080" t="s">
        <v>19</v>
      </c>
      <c r="V7" s="371" t="s">
        <v>94</v>
      </c>
      <c r="W7" s="1085"/>
      <c r="X7" s="1076" t="s">
        <v>177</v>
      </c>
      <c r="Y7" s="1076" t="s">
        <v>1333</v>
      </c>
      <c r="Z7" s="1092"/>
      <c r="AA7" s="1095"/>
      <c r="AH7" s="1077" t="s">
        <v>1373</v>
      </c>
      <c r="AK7" s="1077" t="s">
        <v>1374</v>
      </c>
      <c r="AM7" s="1077" t="s">
        <v>1375</v>
      </c>
      <c r="AP7" s="1088" t="s">
        <v>177</v>
      </c>
      <c r="AQ7" s="1089" t="s">
        <v>177</v>
      </c>
      <c r="AU7" s="1121" t="s">
        <v>1376</v>
      </c>
      <c r="AW7" s="1121" t="s">
        <v>1377</v>
      </c>
      <c r="AX7" s="1121" t="s">
        <v>1377</v>
      </c>
      <c r="AZ7" s="1068" t="s">
        <v>1378</v>
      </c>
      <c r="BB7" s="1121" t="s">
        <v>1379</v>
      </c>
      <c r="BC7" s="1121" t="s">
        <v>1342</v>
      </c>
      <c r="BE7" s="1696">
        <v>2003</v>
      </c>
      <c r="BF7" s="1696" t="s">
        <v>1380</v>
      </c>
      <c r="BH7" s="1069" t="s">
        <v>1026</v>
      </c>
      <c r="BJ7" s="1069" t="s">
        <v>1363</v>
      </c>
      <c r="BL7" s="1069" t="s">
        <v>1363</v>
      </c>
      <c r="BN7" s="1069" t="s">
        <v>1381</v>
      </c>
      <c r="BQ7" s="1282">
        <v>4213781</v>
      </c>
      <c r="BR7" s="1069" t="s">
        <v>1266</v>
      </c>
      <c r="BS7" s="1430"/>
      <c r="BT7" s="1282">
        <v>64236873</v>
      </c>
      <c r="BU7" s="1069" t="s">
        <v>236</v>
      </c>
      <c r="BV7" s="1071"/>
      <c r="BW7" s="1696">
        <v>4213769</v>
      </c>
      <c r="BX7" s="1694" t="s">
        <v>1382</v>
      </c>
      <c r="BZ7" s="1282">
        <v>64237511</v>
      </c>
      <c r="CA7" s="1069" t="s">
        <v>266</v>
      </c>
    </row>
    <row customHeight="1" ht="11.25">
      <c r="A8" s="1075" t="s">
        <v>1383</v>
      </c>
      <c r="B8" s="1076">
        <v>2006</v>
      </c>
      <c r="E8" s="1077" t="s">
        <v>1384</v>
      </c>
      <c r="F8" s="1094"/>
      <c r="H8" s="1078" t="s">
        <v>1385</v>
      </c>
      <c r="I8" s="1077" t="s">
        <v>95</v>
      </c>
      <c r="J8" s="1077" t="s">
        <v>1386</v>
      </c>
      <c r="N8" s="1164" t="s">
        <v>1387</v>
      </c>
      <c r="O8" s="1077" t="s">
        <v>1388</v>
      </c>
      <c r="V8" s="371" t="s">
        <v>95</v>
      </c>
      <c r="W8" s="1085"/>
      <c r="X8" s="1076" t="s">
        <v>183</v>
      </c>
      <c r="Y8" s="1076" t="s">
        <v>1333</v>
      </c>
      <c r="Z8" s="1092"/>
      <c r="AA8" s="1095"/>
      <c r="AK8" s="1077" t="s">
        <v>1389</v>
      </c>
      <c r="AP8" s="1088" t="s">
        <v>183</v>
      </c>
      <c r="AQ8" s="1089" t="s">
        <v>183</v>
      </c>
      <c r="AU8" s="1121" t="s">
        <v>1390</v>
      </c>
      <c r="AW8" s="1121" t="s">
        <v>1391</v>
      </c>
      <c r="AX8" s="1121" t="s">
        <v>1391</v>
      </c>
      <c r="AZ8" s="1121" t="s">
        <v>69</v>
      </c>
      <c r="BB8" s="1121" t="s">
        <v>1392</v>
      </c>
      <c r="BC8" s="1121" t="s">
        <v>1342</v>
      </c>
      <c r="BE8" s="1696">
        <v>2004</v>
      </c>
      <c r="BF8" s="1696" t="s">
        <v>1393</v>
      </c>
      <c r="BH8" s="1069" t="s">
        <v>1394</v>
      </c>
      <c r="BJ8" s="1069" t="s">
        <v>1395</v>
      </c>
      <c r="BL8" s="1069" t="s">
        <v>1395</v>
      </c>
      <c r="BN8" s="1069" t="s">
        <v>1396</v>
      </c>
      <c r="BQ8" s="1282">
        <v>4213776</v>
      </c>
      <c r="BR8" s="1069" t="s">
        <v>165</v>
      </c>
      <c r="BS8" s="1430"/>
      <c r="BT8" s="1282">
        <v>64236874</v>
      </c>
      <c r="BU8" s="1296" t="s">
        <v>1397</v>
      </c>
      <c r="BV8" s="1071"/>
      <c r="BW8" s="1696">
        <v>4213770</v>
      </c>
      <c r="BX8" s="1697" t="s">
        <v>1398</v>
      </c>
      <c r="BZ8" s="1282">
        <v>64237512</v>
      </c>
      <c r="CA8" s="1069" t="s">
        <v>261</v>
      </c>
    </row>
    <row customHeight="1" ht="11.25">
      <c r="A9" s="1075" t="s">
        <v>1399</v>
      </c>
      <c r="B9" s="1076">
        <v>2007</v>
      </c>
      <c r="E9" s="1077" t="s">
        <v>1400</v>
      </c>
      <c r="F9" s="1094" t="s">
        <v>1401</v>
      </c>
      <c r="G9" s="1068" t="s">
        <v>1402</v>
      </c>
      <c r="H9" s="1068" t="s">
        <v>1403</v>
      </c>
      <c r="I9" s="1077" t="s">
        <v>111</v>
      </c>
      <c r="O9" s="1077" t="s">
        <v>1404</v>
      </c>
      <c r="V9" s="371" t="s">
        <v>111</v>
      </c>
      <c r="W9" s="1085"/>
      <c r="X9" s="1076" t="s">
        <v>189</v>
      </c>
      <c r="Y9" s="1076" t="s">
        <v>1240</v>
      </c>
      <c r="Z9" s="1092">
        <v>1</v>
      </c>
      <c r="AA9" s="1095"/>
      <c r="AK9" s="1077" t="s">
        <v>1405</v>
      </c>
      <c r="AP9" s="1088" t="s">
        <v>1406</v>
      </c>
      <c r="AQ9" s="1089" t="s">
        <v>1406</v>
      </c>
      <c r="AW9" s="1121" t="s">
        <v>1407</v>
      </c>
      <c r="AX9" s="1121" t="s">
        <v>1407</v>
      </c>
      <c r="AZ9" s="1121" t="s">
        <v>1408</v>
      </c>
      <c r="BB9" s="1121" t="s">
        <v>1409</v>
      </c>
      <c r="BC9" s="1121" t="s">
        <v>1342</v>
      </c>
      <c r="BE9" s="1696">
        <v>2005</v>
      </c>
      <c r="BF9" s="1696" t="s">
        <v>1410</v>
      </c>
      <c r="BH9" s="1069" t="s">
        <v>1411</v>
      </c>
      <c r="BJ9" s="1069" t="s">
        <v>1412</v>
      </c>
      <c r="BL9" s="1069" t="s">
        <v>1412</v>
      </c>
      <c r="BN9" s="1069" t="s">
        <v>1413</v>
      </c>
      <c r="BQ9" s="1282">
        <v>4213777</v>
      </c>
      <c r="BR9" s="1069" t="s">
        <v>171</v>
      </c>
      <c r="BS9" s="1430"/>
      <c r="BT9" s="1282">
        <v>64236875</v>
      </c>
      <c r="BU9" s="1069" t="s">
        <v>241</v>
      </c>
      <c r="BV9" s="1071"/>
      <c r="BW9" s="1691"/>
      <c r="BX9" s="1691"/>
    </row>
    <row customHeight="1" ht="11.25">
      <c r="A10" s="1075" t="s">
        <v>1414</v>
      </c>
      <c r="B10" s="1076">
        <v>2008</v>
      </c>
      <c r="E10" s="1077" t="s">
        <v>1415</v>
      </c>
      <c r="F10" s="1094" t="s">
        <v>37</v>
      </c>
      <c r="G10" s="1077" t="s">
        <v>1416</v>
      </c>
      <c r="H10" s="1077" t="s">
        <v>1417</v>
      </c>
      <c r="I10" s="1077" t="s">
        <v>147</v>
      </c>
      <c r="J10" s="1068" t="s">
        <v>1418</v>
      </c>
      <c r="K10" s="1068" t="s">
        <v>1419</v>
      </c>
      <c r="O10" s="1077" t="s">
        <v>1420</v>
      </c>
      <c r="V10" s="372" t="s">
        <v>147</v>
      </c>
      <c r="W10" s="1098"/>
      <c r="X10" s="1098" t="s">
        <v>1421</v>
      </c>
      <c r="Y10" s="1099" t="s">
        <v>1422</v>
      </c>
      <c r="Z10" s="1092"/>
      <c r="AP10" s="1088" t="s">
        <v>1421</v>
      </c>
      <c r="AQ10" s="1089" t="s">
        <v>1421</v>
      </c>
      <c r="AW10" s="1121" t="s">
        <v>1423</v>
      </c>
      <c r="AX10" s="1121" t="s">
        <v>1423</v>
      </c>
      <c r="AZ10" s="1121" t="s">
        <v>1424</v>
      </c>
      <c r="BB10" s="1121" t="s">
        <v>1425</v>
      </c>
      <c r="BC10" s="1121" t="s">
        <v>1342</v>
      </c>
      <c r="BE10" s="1696">
        <v>2006</v>
      </c>
      <c r="BF10" s="1696" t="s">
        <v>1426</v>
      </c>
      <c r="BH10" s="1069" t="s">
        <v>1427</v>
      </c>
      <c r="BJ10" s="1069" t="s">
        <v>1428</v>
      </c>
      <c r="BL10" s="1069" t="s">
        <v>1428</v>
      </c>
      <c r="BN10" s="1069" t="s">
        <v>1429</v>
      </c>
      <c r="BQ10" s="1282">
        <v>4213778</v>
      </c>
      <c r="BR10" s="1069" t="s">
        <v>177</v>
      </c>
      <c r="BS10" s="1430"/>
      <c r="BT10" s="1282">
        <v>64236876</v>
      </c>
      <c r="BU10" s="1069" t="s">
        <v>221</v>
      </c>
      <c r="BV10" s="1071"/>
      <c r="BW10" s="1691"/>
      <c r="BX10" s="1691"/>
    </row>
    <row customHeight="1" ht="11.25">
      <c r="A11" s="1075" t="s">
        <v>1430</v>
      </c>
      <c r="B11" s="1076">
        <v>2009</v>
      </c>
      <c r="E11" s="1077" t="s">
        <v>1431</v>
      </c>
      <c r="F11" s="1094" t="s">
        <v>1432</v>
      </c>
      <c r="G11" s="1077" t="s">
        <v>1433</v>
      </c>
      <c r="H11" s="1077" t="s">
        <v>1434</v>
      </c>
      <c r="I11" s="1077" t="s">
        <v>148</v>
      </c>
      <c r="J11" s="1078" t="s">
        <v>1435</v>
      </c>
      <c r="K11" s="1100" t="s">
        <v>1436</v>
      </c>
      <c r="O11" s="1078" t="s">
        <v>1437</v>
      </c>
      <c r="V11" s="371" t="s">
        <v>148</v>
      </c>
      <c r="W11" s="276"/>
      <c r="X11" s="1085" t="s">
        <v>1406</v>
      </c>
      <c r="Y11" s="1076" t="s">
        <v>1438</v>
      </c>
      <c r="Z11" s="1092"/>
      <c r="AP11" s="1088" t="s">
        <v>189</v>
      </c>
      <c r="AQ11" s="1090" t="s">
        <v>189</v>
      </c>
      <c r="AW11" s="1121" t="s">
        <v>1439</v>
      </c>
      <c r="AX11" s="1121" t="s">
        <v>1439</v>
      </c>
      <c r="AZ11" s="1121" t="s">
        <v>1440</v>
      </c>
      <c r="BB11" s="1121" t="s">
        <v>1441</v>
      </c>
      <c r="BC11" s="1121" t="s">
        <v>1342</v>
      </c>
      <c r="BE11" s="1696">
        <v>2007</v>
      </c>
      <c r="BF11" s="1696" t="s">
        <v>1442</v>
      </c>
      <c r="BH11" s="1069" t="s">
        <v>1443</v>
      </c>
      <c r="BJ11" s="1069" t="s">
        <v>1411</v>
      </c>
      <c r="BL11" s="1069" t="s">
        <v>1411</v>
      </c>
      <c r="BN11" s="1069" t="s">
        <v>1444</v>
      </c>
      <c r="BQ11" s="1282">
        <v>4213780</v>
      </c>
      <c r="BR11" s="1069" t="s">
        <v>183</v>
      </c>
      <c r="BS11" s="1430"/>
      <c r="BW11" s="1691"/>
      <c r="BX11" s="1691"/>
    </row>
    <row customHeight="1" ht="11.25">
      <c r="A12" s="1075" t="s">
        <v>1445</v>
      </c>
      <c r="B12" s="1076">
        <v>2010</v>
      </c>
      <c r="E12" s="1077" t="s">
        <v>1446</v>
      </c>
      <c r="F12" s="1094" t="s">
        <v>1447</v>
      </c>
      <c r="G12" s="1077" t="s">
        <v>1434</v>
      </c>
      <c r="I12" s="1077" t="s">
        <v>149</v>
      </c>
      <c r="J12" s="1078" t="s">
        <v>1448</v>
      </c>
      <c r="K12" s="1100" t="s">
        <v>1449</v>
      </c>
      <c r="O12" s="1078" t="s">
        <v>1234</v>
      </c>
      <c r="V12" s="371" t="s">
        <v>149</v>
      </c>
      <c r="W12" s="1090"/>
      <c r="X12" s="1085" t="s">
        <v>1450</v>
      </c>
      <c r="Y12" s="1076" t="s">
        <v>1240</v>
      </c>
      <c r="AP12" s="1088"/>
      <c r="AW12" s="1121" t="s">
        <v>148</v>
      </c>
      <c r="AX12" s="1121" t="s">
        <v>148</v>
      </c>
      <c r="AZ12" s="1121" t="s">
        <v>1451</v>
      </c>
      <c r="BB12" s="1121" t="s">
        <v>1452</v>
      </c>
      <c r="BC12" s="1121" t="s">
        <v>1342</v>
      </c>
      <c r="BE12" s="1696">
        <v>2008</v>
      </c>
      <c r="BF12" s="1696" t="s">
        <v>1024</v>
      </c>
      <c r="BH12" s="1069" t="s">
        <v>1453</v>
      </c>
      <c r="BJ12" s="1069" t="s">
        <v>1454</v>
      </c>
      <c r="BL12" s="1069" t="s">
        <v>1454</v>
      </c>
      <c r="BN12" s="1069" t="s">
        <v>1455</v>
      </c>
      <c r="BQ12" s="1282">
        <v>4213779</v>
      </c>
      <c r="BR12" s="1069" t="s">
        <v>1406</v>
      </c>
      <c r="BS12" s="1430"/>
      <c r="BT12" s="1071"/>
      <c r="BU12" s="1071"/>
      <c r="BV12" s="1071"/>
      <c r="BW12" s="1691"/>
      <c r="BX12" s="1691"/>
    </row>
    <row customHeight="1" ht="11.25">
      <c r="A13" s="1075" t="s">
        <v>1456</v>
      </c>
      <c r="B13" s="1076">
        <v>2011</v>
      </c>
      <c r="E13" s="1077" t="s">
        <v>1457</v>
      </c>
      <c r="F13" s="1094"/>
      <c r="I13" s="1077" t="s">
        <v>150</v>
      </c>
      <c r="K13" s="1100" t="s">
        <v>1405</v>
      </c>
      <c r="V13" s="371" t="s">
        <v>150</v>
      </c>
      <c r="W13" s="1090"/>
      <c r="X13" s="1090"/>
      <c r="Y13" s="1090"/>
      <c r="AW13" s="1121" t="s">
        <v>149</v>
      </c>
      <c r="AX13" s="1121" t="s">
        <v>149</v>
      </c>
      <c r="BB13" s="1121" t="s">
        <v>1458</v>
      </c>
      <c r="BC13" s="1121" t="s">
        <v>1459</v>
      </c>
      <c r="BE13" s="1696">
        <v>2009</v>
      </c>
      <c r="BF13" s="1696" t="s">
        <v>1460</v>
      </c>
      <c r="BH13" s="1069" t="s">
        <v>1461</v>
      </c>
      <c r="BJ13" s="1069" t="s">
        <v>1443</v>
      </c>
      <c r="BL13" s="1069" t="s">
        <v>1443</v>
      </c>
      <c r="BN13" s="1069" t="s">
        <v>1462</v>
      </c>
      <c r="BQ13" s="1282">
        <v>4213783</v>
      </c>
      <c r="BR13" s="1069" t="s">
        <v>1421</v>
      </c>
      <c r="BS13" s="1430"/>
      <c r="BT13" s="1071"/>
      <c r="BU13" s="1071"/>
      <c r="BV13" s="1071"/>
      <c r="BW13" s="1695"/>
      <c r="BX13" s="1691"/>
    </row>
    <row customHeight="1" ht="11.25">
      <c r="A14" s="1075" t="s">
        <v>1463</v>
      </c>
      <c r="B14" s="1076">
        <v>2012</v>
      </c>
      <c r="I14" s="1077" t="s">
        <v>151</v>
      </c>
      <c r="J14" s="1068" t="s">
        <v>1464</v>
      </c>
      <c r="N14" s="1068" t="s">
        <v>1465</v>
      </c>
      <c r="V14" s="1084">
        <v>13</v>
      </c>
      <c r="W14" s="1085"/>
      <c r="X14" s="1085" t="s">
        <v>1273</v>
      </c>
      <c r="Y14" s="1076" t="s">
        <v>1240</v>
      </c>
      <c r="AW14" s="1121" t="s">
        <v>150</v>
      </c>
      <c r="AX14" s="1121" t="s">
        <v>150</v>
      </c>
      <c r="AZ14" s="1068" t="s">
        <v>1466</v>
      </c>
      <c r="BB14" s="1121" t="s">
        <v>1467</v>
      </c>
      <c r="BC14" s="1121" t="s">
        <v>1459</v>
      </c>
      <c r="BE14" s="1696">
        <v>2010</v>
      </c>
      <c r="BF14" s="1696" t="s">
        <v>1468</v>
      </c>
      <c r="BH14" s="1069" t="s">
        <v>1381</v>
      </c>
      <c r="BJ14" s="1218" t="s">
        <v>1469</v>
      </c>
      <c r="BL14" s="1218" t="s">
        <v>1469</v>
      </c>
      <c r="BN14" s="1069" t="s">
        <v>1470</v>
      </c>
      <c r="BQ14" s="1282">
        <v>4213782</v>
      </c>
      <c r="BR14" s="1069" t="s">
        <v>189</v>
      </c>
      <c r="BS14" s="1430"/>
      <c r="BT14" s="1071"/>
      <c r="BU14" s="1071"/>
      <c r="BV14" s="1071"/>
      <c r="BW14" s="1695"/>
      <c r="BX14" s="1691"/>
    </row>
    <row customHeight="1" ht="19.5">
      <c r="A15" s="1075" t="s">
        <v>1471</v>
      </c>
      <c r="B15" s="1076">
        <v>2013</v>
      </c>
      <c r="E15" s="1699" t="s">
        <v>1472</v>
      </c>
      <c r="G15" s="1068" t="s">
        <v>1473</v>
      </c>
      <c r="H15" s="1068" t="s">
        <v>1474</v>
      </c>
      <c r="I15" s="1079" t="s">
        <v>152</v>
      </c>
      <c r="J15" s="1090" t="s">
        <v>580</v>
      </c>
      <c r="N15" s="1159" t="s">
        <v>1475</v>
      </c>
      <c r="X15" s="1088"/>
      <c r="AW15" s="1121" t="s">
        <v>151</v>
      </c>
      <c r="AX15" s="1121" t="s">
        <v>151</v>
      </c>
      <c r="AZ15" s="1121" t="s">
        <v>69</v>
      </c>
      <c r="BB15" s="1121" t="s">
        <v>1476</v>
      </c>
      <c r="BC15" s="1121" t="s">
        <v>1459</v>
      </c>
      <c r="BE15" s="1696">
        <v>2011</v>
      </c>
      <c r="BF15" s="1696" t="s">
        <v>1477</v>
      </c>
      <c r="BH15" s="1069" t="s">
        <v>1396</v>
      </c>
      <c r="BJ15" s="1218" t="s">
        <v>1478</v>
      </c>
      <c r="BL15" s="1218" t="s">
        <v>1478</v>
      </c>
      <c r="BN15" s="1069" t="s">
        <v>1479</v>
      </c>
      <c r="BR15" s="1071"/>
      <c r="BS15" s="1432"/>
      <c r="BT15" s="1071"/>
      <c r="BU15" s="1071"/>
      <c r="BV15" s="1071"/>
      <c r="BW15" s="1695"/>
      <c r="BX15" s="1691"/>
    </row>
    <row customHeight="1" ht="21">
      <c r="A16" s="1871" t="s">
        <v>1480</v>
      </c>
      <c r="B16" s="1076">
        <v>2014</v>
      </c>
      <c r="E16" s="1700" t="s">
        <v>1481</v>
      </c>
      <c r="G16" s="1077" t="s">
        <v>1482</v>
      </c>
      <c r="H16" s="1077" t="s">
        <v>1483</v>
      </c>
      <c r="I16" s="1079" t="s">
        <v>1484</v>
      </c>
      <c r="J16" s="1090" t="s">
        <v>553</v>
      </c>
      <c r="N16" s="1159" t="s">
        <v>1485</v>
      </c>
      <c r="AW16" s="1121" t="s">
        <v>152</v>
      </c>
      <c r="AX16" s="1121" t="s">
        <v>152</v>
      </c>
      <c r="AZ16" s="1121" t="s">
        <v>1408</v>
      </c>
      <c r="BB16" s="1121" t="s">
        <v>1486</v>
      </c>
      <c r="BC16" s="1121" t="s">
        <v>1459</v>
      </c>
      <c r="BE16" s="1696">
        <v>2012</v>
      </c>
      <c r="BH16" s="1069" t="s">
        <v>1413</v>
      </c>
      <c r="BJ16" s="1218" t="s">
        <v>1487</v>
      </c>
      <c r="BL16" s="1218" t="s">
        <v>1487</v>
      </c>
      <c r="BN16" s="1069" t="s">
        <v>1488</v>
      </c>
      <c r="BR16" s="1071"/>
      <c r="BS16" s="1432"/>
      <c r="BT16" s="1071"/>
      <c r="BU16" s="1071"/>
      <c r="BV16" s="1071"/>
      <c r="BW16" s="1695"/>
      <c r="BX16" s="1691"/>
    </row>
    <row customHeight="1" ht="21">
      <c r="A17" s="1075" t="s">
        <v>1489</v>
      </c>
      <c r="B17" s="1076">
        <v>2015</v>
      </c>
      <c r="G17" s="1077" t="s">
        <v>1434</v>
      </c>
      <c r="H17" s="1077" t="s">
        <v>1434</v>
      </c>
      <c r="I17" s="1077" t="s">
        <v>1490</v>
      </c>
      <c r="N17" s="1159" t="s">
        <v>1491</v>
      </c>
      <c r="X17" s="1088"/>
      <c r="AW17" s="1121" t="s">
        <v>1484</v>
      </c>
      <c r="AX17" s="1121" t="s">
        <v>1484</v>
      </c>
      <c r="AZ17" s="1121" t="s">
        <v>1492</v>
      </c>
      <c r="BB17" s="1121" t="s">
        <v>1493</v>
      </c>
      <c r="BC17" s="1121" t="s">
        <v>1342</v>
      </c>
      <c r="BE17" s="1696">
        <v>2013</v>
      </c>
      <c r="BH17" s="1069" t="s">
        <v>1429</v>
      </c>
      <c r="BJ17" s="1218" t="s">
        <v>1494</v>
      </c>
      <c r="BL17" s="1218" t="s">
        <v>1494</v>
      </c>
      <c r="BN17" s="1069" t="s">
        <v>1495</v>
      </c>
      <c r="BR17" s="1068" t="s">
        <v>1284</v>
      </c>
      <c r="BS17" s="1429"/>
      <c r="BU17" s="1068" t="s">
        <v>1496</v>
      </c>
      <c r="BV17" s="1071"/>
      <c r="BW17" s="1691"/>
      <c r="BX17" s="1693" t="s">
        <v>1497</v>
      </c>
      <c r="CA17" s="1068" t="s">
        <v>1498</v>
      </c>
      <c r="CD17" s="1068" t="s">
        <v>1499</v>
      </c>
    </row>
    <row customHeight="1" ht="21">
      <c r="A18" s="1075" t="s">
        <v>1500</v>
      </c>
      <c r="B18" s="1076">
        <v>2016</v>
      </c>
      <c r="E18" s="2006" t="s">
        <v>1501</v>
      </c>
      <c r="I18" s="1077" t="s">
        <v>1502</v>
      </c>
      <c r="N18" s="1159" t="s">
        <v>1503</v>
      </c>
      <c r="X18" s="1088"/>
      <c r="AW18" s="1121" t="s">
        <v>1490</v>
      </c>
      <c r="AX18" s="1121" t="s">
        <v>1490</v>
      </c>
      <c r="BB18" s="1121" t="s">
        <v>1504</v>
      </c>
      <c r="BC18" s="1121" t="s">
        <v>1342</v>
      </c>
      <c r="BE18" s="1696">
        <v>2014</v>
      </c>
      <c r="BH18" s="1069" t="s">
        <v>1444</v>
      </c>
      <c r="BJ18" s="1218" t="s">
        <v>1505</v>
      </c>
      <c r="BL18" s="1218" t="s">
        <v>1505</v>
      </c>
      <c r="BN18" s="1069" t="s">
        <v>1506</v>
      </c>
      <c r="BQ18" s="1433" t="s">
        <v>1314</v>
      </c>
      <c r="BR18" s="1160" t="s">
        <v>1315</v>
      </c>
      <c r="BS18" s="275"/>
      <c r="BT18" s="1433" t="s">
        <v>1507</v>
      </c>
      <c r="BU18" s="1160" t="s">
        <v>1508</v>
      </c>
      <c r="BV18" s="1071"/>
      <c r="BW18" s="1698" t="s">
        <v>1509</v>
      </c>
      <c r="BX18" s="1692" t="s">
        <v>1510</v>
      </c>
      <c r="BZ18" s="1433" t="s">
        <v>1511</v>
      </c>
      <c r="CA18" s="1160" t="s">
        <v>1512</v>
      </c>
      <c r="CC18" s="1433" t="s">
        <v>1513</v>
      </c>
      <c r="CD18" s="1160" t="s">
        <v>1514</v>
      </c>
    </row>
    <row customHeight="1" ht="21">
      <c r="A19" s="1871" t="s">
        <v>1515</v>
      </c>
      <c r="B19" s="1076">
        <v>2017</v>
      </c>
      <c r="E19" s="1075" t="s">
        <v>164</v>
      </c>
      <c r="I19" s="1077" t="s">
        <v>1516</v>
      </c>
      <c r="N19" s="1159" t="s">
        <v>1517</v>
      </c>
      <c r="X19" s="1088"/>
      <c r="AW19" s="1121" t="s">
        <v>1502</v>
      </c>
      <c r="AX19" s="1121" t="s">
        <v>1502</v>
      </c>
      <c r="AZ19" s="1068" t="s">
        <v>1518</v>
      </c>
      <c r="BB19" s="1121" t="s">
        <v>1519</v>
      </c>
      <c r="BC19" s="1121" t="s">
        <v>1342</v>
      </c>
      <c r="BE19" s="1696">
        <v>2015</v>
      </c>
      <c r="BH19" s="1069" t="s">
        <v>1520</v>
      </c>
      <c r="BJ19" s="1218" t="s">
        <v>1521</v>
      </c>
      <c r="BL19" s="1218" t="s">
        <v>1521</v>
      </c>
      <c r="BQ19" s="1282">
        <v>4190064</v>
      </c>
      <c r="BR19" s="1069" t="s">
        <v>1522</v>
      </c>
      <c r="BS19" s="1430"/>
      <c r="BT19" s="1282">
        <v>4189671</v>
      </c>
      <c r="BU19" s="1069" t="s">
        <v>1523</v>
      </c>
      <c r="BV19" s="1071"/>
      <c r="BW19" s="1696">
        <v>4189706</v>
      </c>
      <c r="BX19" s="1694" t="s">
        <v>1524</v>
      </c>
      <c r="BZ19" s="1282">
        <v>4189714</v>
      </c>
      <c r="CA19" s="1069" t="s">
        <v>1525</v>
      </c>
      <c r="CC19" s="1282">
        <v>4189708</v>
      </c>
      <c r="CD19" s="1069" t="s">
        <v>1526</v>
      </c>
    </row>
    <row customHeight="1" ht="21">
      <c r="A20" s="1075" t="s">
        <v>1527</v>
      </c>
      <c r="B20" s="1076">
        <v>2018</v>
      </c>
      <c r="E20" s="1075" t="s">
        <v>1273</v>
      </c>
      <c r="I20" s="1077" t="s">
        <v>1528</v>
      </c>
      <c r="N20" s="1159" t="s">
        <v>1529</v>
      </c>
      <c r="AW20" s="1121" t="s">
        <v>1516</v>
      </c>
      <c r="AX20" s="1121" t="s">
        <v>1516</v>
      </c>
      <c r="AZ20" s="1121" t="s">
        <v>983</v>
      </c>
      <c r="BB20" s="1121" t="s">
        <v>1530</v>
      </c>
      <c r="BC20" s="1121" t="s">
        <v>1459</v>
      </c>
      <c r="BE20" s="1696">
        <v>2016</v>
      </c>
      <c r="BH20" s="1069" t="s">
        <v>1455</v>
      </c>
      <c r="BJ20" s="1069" t="s">
        <v>1381</v>
      </c>
      <c r="BL20" s="1069" t="s">
        <v>1381</v>
      </c>
      <c r="BQ20" s="1282">
        <v>4190065</v>
      </c>
      <c r="BR20" s="1069" t="s">
        <v>1531</v>
      </c>
      <c r="BS20" s="1430"/>
      <c r="BT20" s="1282">
        <v>4189672</v>
      </c>
      <c r="BU20" s="1069" t="s">
        <v>1532</v>
      </c>
      <c r="BV20" s="1071"/>
      <c r="BW20" s="1696">
        <v>4189705</v>
      </c>
      <c r="BX20" s="1694" t="s">
        <v>1533</v>
      </c>
      <c r="BZ20" s="1282">
        <v>4189713</v>
      </c>
      <c r="CA20" s="1069" t="s">
        <v>1533</v>
      </c>
      <c r="CC20" s="1282">
        <v>4189709</v>
      </c>
      <c r="CD20" s="1069" t="s">
        <v>1534</v>
      </c>
    </row>
    <row customHeight="1" ht="21">
      <c r="A21" s="1075" t="s">
        <v>1535</v>
      </c>
      <c r="B21" s="1076">
        <v>2019</v>
      </c>
      <c r="I21" s="1077" t="s">
        <v>1536</v>
      </c>
      <c r="N21" s="1159" t="s">
        <v>1537</v>
      </c>
      <c r="AW21" s="1121" t="s">
        <v>1528</v>
      </c>
      <c r="AX21" s="1121" t="s">
        <v>1528</v>
      </c>
      <c r="AZ21" s="1121" t="s">
        <v>1538</v>
      </c>
      <c r="BB21" s="1121" t="s">
        <v>1539</v>
      </c>
      <c r="BC21" s="1121" t="s">
        <v>1342</v>
      </c>
      <c r="BE21" s="1696">
        <v>2017</v>
      </c>
      <c r="BH21" s="1069" t="s">
        <v>1462</v>
      </c>
      <c r="BJ21" s="1069" t="s">
        <v>1396</v>
      </c>
      <c r="BL21" s="1069" t="s">
        <v>1396</v>
      </c>
      <c r="BQ21" s="1282">
        <v>4190066</v>
      </c>
      <c r="BR21" s="1069" t="s">
        <v>1540</v>
      </c>
      <c r="BS21" s="1430"/>
      <c r="BT21" s="1282">
        <v>4189673</v>
      </c>
      <c r="BU21" s="1069" t="s">
        <v>1541</v>
      </c>
      <c r="BV21" s="1071"/>
      <c r="BW21" s="1696">
        <v>4189707</v>
      </c>
      <c r="BX21" s="1694" t="s">
        <v>1542</v>
      </c>
      <c r="BZ21" s="1282">
        <v>4189712</v>
      </c>
      <c r="CA21" s="1069" t="s">
        <v>1543</v>
      </c>
      <c r="CC21" s="1282">
        <v>4189710</v>
      </c>
      <c r="CD21" s="1069" t="s">
        <v>1544</v>
      </c>
    </row>
    <row customHeight="1" ht="21">
      <c r="A22" s="1075" t="s">
        <v>1545</v>
      </c>
      <c r="B22" s="1076">
        <v>2020</v>
      </c>
      <c r="N22" s="1159" t="s">
        <v>1546</v>
      </c>
      <c r="AW22" s="1121" t="s">
        <v>1536</v>
      </c>
      <c r="AX22" s="1121" t="s">
        <v>1536</v>
      </c>
      <c r="AZ22" s="1121" t="s">
        <v>1547</v>
      </c>
      <c r="BB22" s="1121" t="s">
        <v>1548</v>
      </c>
      <c r="BC22" s="1121" t="s">
        <v>1342</v>
      </c>
      <c r="BE22" s="1696">
        <v>2018</v>
      </c>
      <c r="BH22" s="1069" t="s">
        <v>1470</v>
      </c>
      <c r="BJ22" s="1069" t="s">
        <v>1413</v>
      </c>
      <c r="BL22" s="1069" t="s">
        <v>1413</v>
      </c>
      <c r="BQ22" s="1282">
        <v>4190067</v>
      </c>
      <c r="BR22" s="1069" t="s">
        <v>1549</v>
      </c>
      <c r="BS22" s="1430"/>
      <c r="BT22" s="1282">
        <v>4189674</v>
      </c>
      <c r="BU22" s="1069" t="s">
        <v>1550</v>
      </c>
      <c r="BV22" s="1071"/>
      <c r="BW22" s="1071"/>
      <c r="CC22" s="1282">
        <v>4189711</v>
      </c>
      <c r="CD22" s="1069" t="s">
        <v>290</v>
      </c>
    </row>
    <row customHeight="1" ht="21">
      <c r="A23" s="1075" t="s">
        <v>1551</v>
      </c>
      <c r="B23" s="1076">
        <v>2021</v>
      </c>
      <c r="AW23" s="1121" t="s">
        <v>1552</v>
      </c>
      <c r="AX23" s="1121" t="s">
        <v>1552</v>
      </c>
      <c r="AZ23" s="1121" t="s">
        <v>1553</v>
      </c>
      <c r="BB23" s="1121" t="s">
        <v>1554</v>
      </c>
      <c r="BC23" s="1121" t="s">
        <v>1250</v>
      </c>
      <c r="BE23" s="1696">
        <v>2019</v>
      </c>
      <c r="BH23" s="1069" t="s">
        <v>1479</v>
      </c>
      <c r="BJ23" s="1069" t="s">
        <v>1429</v>
      </c>
      <c r="BL23" s="1069" t="s">
        <v>1429</v>
      </c>
      <c r="BQ23" s="1282">
        <v>4190068</v>
      </c>
      <c r="BR23" s="1069" t="s">
        <v>1555</v>
      </c>
      <c r="BS23" s="1430"/>
      <c r="BT23" s="1282">
        <v>4189675</v>
      </c>
      <c r="BU23" s="1069" t="s">
        <v>1556</v>
      </c>
      <c r="BV23" s="1071"/>
      <c r="BW23" s="1071"/>
      <c r="CC23" s="1282">
        <v>5110778</v>
      </c>
      <c r="CD23" s="1069" t="s">
        <v>1557</v>
      </c>
    </row>
    <row customHeight="1" ht="21">
      <c r="A24" s="1075" t="s">
        <v>1558</v>
      </c>
      <c r="B24" s="1076">
        <v>2022</v>
      </c>
      <c r="AW24" s="1121" t="s">
        <v>1559</v>
      </c>
      <c r="AX24" s="1121" t="s">
        <v>1559</v>
      </c>
      <c r="AZ24" s="1121" t="s">
        <v>1560</v>
      </c>
      <c r="BB24" s="1121" t="s">
        <v>1561</v>
      </c>
      <c r="BC24" s="1121" t="s">
        <v>1562</v>
      </c>
      <c r="BE24" s="1696">
        <v>2020</v>
      </c>
      <c r="BH24" s="1069" t="s">
        <v>1488</v>
      </c>
      <c r="BJ24" s="1069" t="s">
        <v>1444</v>
      </c>
      <c r="BL24" s="1069" t="s">
        <v>1444</v>
      </c>
      <c r="BQ24" s="1282">
        <v>4190069</v>
      </c>
      <c r="BR24" s="1069" t="s">
        <v>1563</v>
      </c>
      <c r="BS24" s="1430"/>
      <c r="BT24" s="1282">
        <v>4189676</v>
      </c>
      <c r="BU24" s="1069" t="s">
        <v>1564</v>
      </c>
      <c r="BV24" s="1071"/>
      <c r="BW24" s="1071"/>
      <c r="CC24" s="1282">
        <v>25575374</v>
      </c>
      <c r="CD24" s="1069" t="s">
        <v>1565</v>
      </c>
    </row>
    <row customHeight="1" ht="11.25">
      <c r="A25" s="1075" t="s">
        <v>1566</v>
      </c>
      <c r="B25" s="1076">
        <v>2023</v>
      </c>
      <c r="AW25" s="1121" t="s">
        <v>1567</v>
      </c>
      <c r="AX25" s="1121" t="s">
        <v>1567</v>
      </c>
      <c r="AZ25" s="1121" t="s">
        <v>1568</v>
      </c>
      <c r="BB25" s="1121" t="s">
        <v>1569</v>
      </c>
      <c r="BC25" s="1121" t="s">
        <v>1562</v>
      </c>
      <c r="BE25" s="1696">
        <v>2021</v>
      </c>
      <c r="BH25" s="1069" t="s">
        <v>1495</v>
      </c>
      <c r="BJ25" s="1069" t="s">
        <v>1520</v>
      </c>
      <c r="BL25" s="1069" t="s">
        <v>1520</v>
      </c>
      <c r="BQ25" s="1282">
        <v>4190070</v>
      </c>
      <c r="BR25" s="1069" t="s">
        <v>1570</v>
      </c>
      <c r="BS25" s="1430"/>
      <c r="BT25" s="1282">
        <v>4189677</v>
      </c>
      <c r="BU25" s="1069" t="s">
        <v>1571</v>
      </c>
      <c r="BV25" s="1071"/>
      <c r="BW25" s="1071"/>
    </row>
    <row customHeight="1" ht="11.25">
      <c r="A26" s="1075" t="s">
        <v>1572</v>
      </c>
      <c r="B26" s="1076">
        <v>2024</v>
      </c>
      <c r="J26" s="1732" t="s">
        <v>1573</v>
      </c>
      <c r="AX26" s="1121" t="s">
        <v>1574</v>
      </c>
      <c r="AZ26" s="1121" t="s">
        <v>1437</v>
      </c>
      <c r="BB26" s="1121" t="s">
        <v>1575</v>
      </c>
      <c r="BC26" s="1121" t="s">
        <v>1562</v>
      </c>
      <c r="BE26" s="1696">
        <v>2022</v>
      </c>
      <c r="BH26" s="1069" t="s">
        <v>1506</v>
      </c>
      <c r="BJ26" s="1069" t="s">
        <v>1455</v>
      </c>
      <c r="BL26" s="1069" t="s">
        <v>1455</v>
      </c>
      <c r="BQ26" s="1282">
        <v>4190071</v>
      </c>
      <c r="BR26" s="1069" t="s">
        <v>1576</v>
      </c>
      <c r="BS26" s="1430"/>
      <c r="BV26" s="1071"/>
      <c r="BW26" s="1071"/>
    </row>
    <row customHeight="1" ht="11.25">
      <c r="A27" s="1075" t="s">
        <v>1577</v>
      </c>
      <c r="B27" s="1076">
        <v>2025</v>
      </c>
      <c r="J27" s="177" t="s">
        <v>686</v>
      </c>
      <c r="AX27" s="1121" t="s">
        <v>1578</v>
      </c>
      <c r="BB27" s="1121" t="s">
        <v>1579</v>
      </c>
      <c r="BC27" s="1121" t="s">
        <v>1562</v>
      </c>
      <c r="BE27" s="1696">
        <v>2023</v>
      </c>
      <c r="BH27" s="1071" t="s">
        <v>22</v>
      </c>
      <c r="BJ27" s="1069" t="s">
        <v>1462</v>
      </c>
      <c r="BL27" s="1069" t="s">
        <v>1462</v>
      </c>
      <c r="BN27" s="1071" t="s">
        <v>22</v>
      </c>
      <c r="BQ27" s="1282">
        <v>4190072</v>
      </c>
      <c r="BR27" s="1069" t="s">
        <v>1580</v>
      </c>
      <c r="BS27" s="1430"/>
      <c r="BV27" s="1071"/>
      <c r="BW27" s="1071"/>
    </row>
    <row customHeight="1" ht="11.25">
      <c r="A28" s="1075" t="s">
        <v>1581</v>
      </c>
      <c r="D28" s="1102"/>
      <c r="E28" s="1103"/>
      <c r="F28" s="1103"/>
      <c r="H28" s="1104" t="s">
        <v>1582</v>
      </c>
      <c r="AX28" s="1121" t="s">
        <v>1583</v>
      </c>
      <c r="AZ28" s="1068" t="s">
        <v>1584</v>
      </c>
      <c r="BB28" s="1121" t="s">
        <v>1585</v>
      </c>
      <c r="BC28" s="1121" t="s">
        <v>1586</v>
      </c>
      <c r="BE28" s="1696">
        <v>2024</v>
      </c>
      <c r="BH28" s="1071" t="s">
        <v>22</v>
      </c>
      <c r="BJ28" s="1069" t="s">
        <v>1470</v>
      </c>
      <c r="BL28" s="1069" t="s">
        <v>1470</v>
      </c>
      <c r="BN28" s="1071" t="s">
        <v>22</v>
      </c>
      <c r="BQ28" s="1282">
        <v>4190073</v>
      </c>
      <c r="BR28" s="1069" t="s">
        <v>1587</v>
      </c>
      <c r="BS28" s="1430"/>
      <c r="BV28" s="1071"/>
      <c r="BW28" s="1071"/>
    </row>
    <row customHeight="1" ht="11.25">
      <c r="A29" s="1075" t="s">
        <v>1588</v>
      </c>
      <c r="D29" s="1105" t="s">
        <v>1589</v>
      </c>
      <c r="E29" s="1106" t="str">
        <f>IF(TEMPLATE_GROUP="","",INDEX(StartDateList,MATCH(TEMPLATE_GROUP,CodeTemplateList,0),1))</f>
        <v>01.01.2026</v>
      </c>
      <c r="F29" s="1106" t="str">
        <f>IF(TEMPLATE_GROUP="","",INDEX(EndDateList,MATCH(TEMPLATE_GROUP,CodeTemplateList,0),1))</f>
        <v>31.12.2026</v>
      </c>
      <c r="H29" s="1107" t="s">
        <v>1590</v>
      </c>
      <c r="AX29" s="1121" t="s">
        <v>1591</v>
      </c>
      <c r="AZ29" s="1121" t="s">
        <v>1235</v>
      </c>
      <c r="BB29" s="1121" t="s">
        <v>1437</v>
      </c>
      <c r="BC29" s="1092"/>
      <c r="BE29" s="1696">
        <v>2025</v>
      </c>
      <c r="BJ29" s="1069" t="s">
        <v>1479</v>
      </c>
      <c r="BL29" s="1069" t="s">
        <v>1479</v>
      </c>
    </row>
    <row customHeight="1" ht="11.25">
      <c r="A30" s="1075" t="s">
        <v>1592</v>
      </c>
      <c r="D30" s="1108"/>
      <c r="E30" s="1109"/>
      <c r="F30" s="1109"/>
      <c r="AX30" s="1121" t="s">
        <v>1593</v>
      </c>
      <c r="AZ30" s="1121" t="s">
        <v>1262</v>
      </c>
      <c r="BE30" s="1696">
        <v>2026</v>
      </c>
      <c r="BJ30" s="1069" t="s">
        <v>1594</v>
      </c>
      <c r="BL30" s="1069" t="s">
        <v>1594</v>
      </c>
    </row>
    <row customHeight="1" ht="12.75">
      <c r="A31" s="1075" t="s">
        <v>1595</v>
      </c>
      <c r="D31" s="1102"/>
      <c r="E31" s="1103"/>
      <c r="F31" s="1103"/>
      <c r="H31" s="1110"/>
      <c r="AX31" s="1121" t="s">
        <v>1596</v>
      </c>
      <c r="AZ31" s="1121" t="s">
        <v>1597</v>
      </c>
      <c r="BE31" s="1696">
        <v>2027</v>
      </c>
      <c r="BJ31" s="1069" t="s">
        <v>1598</v>
      </c>
      <c r="BL31" s="1069" t="s">
        <v>1598</v>
      </c>
    </row>
    <row customHeight="1" ht="11.25">
      <c r="A32" s="1075" t="s">
        <v>1599</v>
      </c>
      <c r="D32" s="1105" t="s">
        <v>1600</v>
      </c>
      <c r="E32" s="1106" t="str">
        <f>IF(TEMPLATE_GROUP="","",INDEX(StartDateList,MATCH(TEMPLATE_GROUP,CodeTemplateList,0),1))</f>
        <v>01.01.2026</v>
      </c>
      <c r="F32" s="1106" t="str">
        <f>IF(TEMPLATE_GROUP="","",INDEX(EndDateList,MATCH(TEMPLATE_GROUP,CodeTemplateList,0),1))</f>
        <v>31.12.2026</v>
      </c>
      <c r="H32" s="1111" t="s">
        <v>1601</v>
      </c>
      <c r="O32" s="1075" t="s">
        <v>1233</v>
      </c>
      <c r="AX32" s="1121" t="s">
        <v>1602</v>
      </c>
      <c r="AZ32" s="1121" t="s">
        <v>1330</v>
      </c>
      <c r="BE32" s="1696">
        <v>2028</v>
      </c>
      <c r="BJ32" s="1069" t="s">
        <v>1488</v>
      </c>
      <c r="BL32" s="1069" t="s">
        <v>1488</v>
      </c>
    </row>
    <row customHeight="1" ht="11.25">
      <c r="A33" s="1075" t="s">
        <v>1603</v>
      </c>
      <c r="O33" s="1075" t="s">
        <v>1259</v>
      </c>
      <c r="AX33" s="1121" t="s">
        <v>1604</v>
      </c>
      <c r="AZ33" s="1121" t="s">
        <v>1234</v>
      </c>
      <c r="BE33" s="1696">
        <v>2029</v>
      </c>
      <c r="BJ33" s="1069" t="s">
        <v>1495</v>
      </c>
      <c r="BL33" s="1069" t="s">
        <v>1495</v>
      </c>
    </row>
    <row customHeight="1" ht="11.25">
      <c r="A34" s="1075" t="s">
        <v>1605</v>
      </c>
      <c r="O34" s="1075" t="s">
        <v>1295</v>
      </c>
      <c r="AX34" s="1121" t="s">
        <v>1606</v>
      </c>
      <c r="BE34" s="1696">
        <v>2030</v>
      </c>
      <c r="BJ34" s="1069" t="s">
        <v>1506</v>
      </c>
      <c r="BL34" s="1069" t="s">
        <v>1506</v>
      </c>
    </row>
    <row customHeight="1" ht="11.25">
      <c r="A35" s="1075" t="s">
        <v>1607</v>
      </c>
      <c r="O35" s="1075" t="s">
        <v>1328</v>
      </c>
      <c r="AX35" s="1121" t="s">
        <v>1608</v>
      </c>
      <c r="AZ35" s="1068" t="s">
        <v>1609</v>
      </c>
      <c r="BE35" s="1696">
        <v>2031</v>
      </c>
      <c r="BL35" s="1069" t="s">
        <v>1610</v>
      </c>
    </row>
    <row customHeight="1" ht="11.25">
      <c r="A36" s="1871" t="s">
        <v>1611</v>
      </c>
      <c r="D36" s="1112" t="s">
        <v>1612</v>
      </c>
      <c r="E36" s="1113" t="s">
        <v>805</v>
      </c>
      <c r="F36" s="1114" t="str">
        <f>INDEX(E37:E41,MATCH(TEMPLATE_SPHERE,F37:F41,0))</f>
        <v>теплоснабжения</v>
      </c>
      <c r="G36" s="1114" t="str">
        <f>INDEX(G37:G41,MATCH(TEMPLATE_SPHERE,F37:F41,0))</f>
        <v>теплоснабжение</v>
      </c>
      <c r="O36" s="1075" t="s">
        <v>1353</v>
      </c>
      <c r="AX36" s="1121" t="s">
        <v>1613</v>
      </c>
      <c r="AZ36" s="1121" t="s">
        <v>1234</v>
      </c>
      <c r="BE36" s="1696">
        <v>2032</v>
      </c>
      <c r="BL36" s="1069" t="s">
        <v>1614</v>
      </c>
    </row>
    <row customHeight="1" ht="11.25">
      <c r="A37" s="1075" t="s">
        <v>1615</v>
      </c>
      <c r="E37" s="408" t="s">
        <v>1616</v>
      </c>
      <c r="F37" s="1115" t="s">
        <v>805</v>
      </c>
      <c r="G37" s="408" t="s">
        <v>1617</v>
      </c>
      <c r="O37" s="1075" t="s">
        <v>1372</v>
      </c>
      <c r="AX37" s="1121" t="s">
        <v>1618</v>
      </c>
      <c r="AZ37" s="1121" t="s">
        <v>1261</v>
      </c>
      <c r="BE37" s="1696">
        <v>2033</v>
      </c>
    </row>
    <row customHeight="1" ht="11.25">
      <c r="A38" s="1075" t="s">
        <v>1619</v>
      </c>
      <c r="E38" s="408" t="s">
        <v>1620</v>
      </c>
      <c r="F38" s="1116" t="s">
        <v>851</v>
      </c>
      <c r="G38" s="408" t="s">
        <v>1621</v>
      </c>
      <c r="O38" s="1075" t="s">
        <v>1388</v>
      </c>
      <c r="AX38" s="1121" t="s">
        <v>1622</v>
      </c>
      <c r="AZ38" s="1121" t="s">
        <v>1296</v>
      </c>
      <c r="BE38" s="1696">
        <v>2034</v>
      </c>
      <c r="BH38" s="1068" t="s">
        <v>1623</v>
      </c>
      <c r="BJ38" s="1068" t="s">
        <v>1624</v>
      </c>
      <c r="BL38" s="1068" t="s">
        <v>1625</v>
      </c>
      <c r="BN38" s="1068" t="s">
        <v>1626</v>
      </c>
    </row>
    <row customHeight="1" ht="11.25">
      <c r="A39" s="1075" t="s">
        <v>1627</v>
      </c>
      <c r="E39" s="408" t="s">
        <v>1628</v>
      </c>
      <c r="F39" s="1116" t="s">
        <v>904</v>
      </c>
      <c r="G39" s="408" t="s">
        <v>1629</v>
      </c>
      <c r="O39" s="1075" t="s">
        <v>1404</v>
      </c>
      <c r="AX39" s="1121" t="s">
        <v>1630</v>
      </c>
      <c r="AZ39" s="1121" t="s">
        <v>1329</v>
      </c>
      <c r="BE39" s="1696">
        <v>2035</v>
      </c>
      <c r="BH39" s="1069" t="s">
        <v>1631</v>
      </c>
      <c r="BJ39" s="1218" t="s">
        <v>1631</v>
      </c>
      <c r="BL39" s="1218" t="s">
        <v>1631</v>
      </c>
      <c r="BN39" s="1069" t="s">
        <v>1632</v>
      </c>
    </row>
    <row customHeight="1" ht="11.25">
      <c r="A40" s="1075" t="s">
        <v>1633</v>
      </c>
      <c r="E40" s="408" t="s">
        <v>1634</v>
      </c>
      <c r="F40" s="1116" t="s">
        <v>891</v>
      </c>
      <c r="G40" s="408" t="s">
        <v>1635</v>
      </c>
      <c r="O40" s="1075" t="s">
        <v>1420</v>
      </c>
      <c r="AX40" s="1121" t="s">
        <v>1636</v>
      </c>
      <c r="BE40" s="1696">
        <v>2036</v>
      </c>
      <c r="BH40" s="1069" t="s">
        <v>1637</v>
      </c>
      <c r="BJ40" s="1218" t="s">
        <v>1046</v>
      </c>
      <c r="BL40" s="1218" t="s">
        <v>1046</v>
      </c>
      <c r="BN40" s="1069" t="s">
        <v>1080</v>
      </c>
    </row>
    <row customHeight="1" ht="11.25">
      <c r="A41" s="1075" t="s">
        <v>1638</v>
      </c>
      <c r="E41" s="408" t="s">
        <v>1639</v>
      </c>
      <c r="F41" s="1116" t="s">
        <v>1640</v>
      </c>
      <c r="G41" s="408" t="s">
        <v>1639</v>
      </c>
      <c r="O41" s="1075" t="s">
        <v>1437</v>
      </c>
      <c r="AX41" s="1121" t="s">
        <v>1641</v>
      </c>
      <c r="AZ41" s="1068" t="s">
        <v>1642</v>
      </c>
      <c r="BE41" s="1696">
        <v>2037</v>
      </c>
      <c r="BH41" s="1069" t="s">
        <v>1643</v>
      </c>
      <c r="BJ41" s="1218" t="s">
        <v>1042</v>
      </c>
      <c r="BL41" s="1218" t="s">
        <v>1042</v>
      </c>
      <c r="BN41" s="1069" t="s">
        <v>1067</v>
      </c>
    </row>
    <row customHeight="1" ht="11.25">
      <c r="A42" s="1075" t="s">
        <v>1644</v>
      </c>
      <c r="AX42" s="1121" t="s">
        <v>1645</v>
      </c>
      <c r="AZ42" s="1121" t="s">
        <v>1233</v>
      </c>
      <c r="BE42" s="1696">
        <v>2038</v>
      </c>
      <c r="BH42" s="1069" t="s">
        <v>1064</v>
      </c>
      <c r="BJ42" s="1218" t="s">
        <v>1044</v>
      </c>
      <c r="BL42" s="1218" t="s">
        <v>1044</v>
      </c>
      <c r="BN42" s="1069" t="s">
        <v>1646</v>
      </c>
    </row>
    <row customHeight="1" ht="11.25">
      <c r="A43" s="1075" t="s">
        <v>1647</v>
      </c>
      <c r="AX43" s="1121" t="s">
        <v>1648</v>
      </c>
      <c r="AZ43" s="1121" t="s">
        <v>1259</v>
      </c>
      <c r="BE43" s="1696">
        <v>2039</v>
      </c>
      <c r="BH43" s="1069" t="s">
        <v>1649</v>
      </c>
      <c r="BJ43" s="1218" t="s">
        <v>1643</v>
      </c>
      <c r="BL43" s="1218" t="s">
        <v>1643</v>
      </c>
      <c r="BN43" s="1069" t="s">
        <v>1650</v>
      </c>
    </row>
    <row customHeight="1" ht="11.25">
      <c r="A44" s="1075" t="s">
        <v>1651</v>
      </c>
      <c r="G44" s="1095">
        <f>YEAR(TODAY())</f>
        <v>2026</v>
      </c>
      <c r="I44" s="800" t="s">
        <v>1652</v>
      </c>
      <c r="J44" s="1090" t="s">
        <v>1653</v>
      </c>
      <c r="K44" s="1090" t="s">
        <v>1654</v>
      </c>
      <c r="AX44" s="1121" t="s">
        <v>1655</v>
      </c>
      <c r="AZ44" s="1121" t="s">
        <v>1295</v>
      </c>
      <c r="BE44" s="1696">
        <v>2040</v>
      </c>
      <c r="BH44" s="1069" t="s">
        <v>1656</v>
      </c>
      <c r="BJ44" s="1218" t="s">
        <v>1064</v>
      </c>
      <c r="BL44" s="1218" t="s">
        <v>1064</v>
      </c>
      <c r="BN44" s="1069" t="s">
        <v>1657</v>
      </c>
    </row>
    <row customHeight="1" ht="11.25">
      <c r="A45" s="1075" t="s">
        <v>1658</v>
      </c>
      <c r="D45" s="1112" t="s">
        <v>1659</v>
      </c>
      <c r="E45" s="1113" t="s">
        <v>1038</v>
      </c>
      <c r="F45" s="798" t="s">
        <v>1660</v>
      </c>
      <c r="G45" s="797" t="s">
        <v>1661</v>
      </c>
      <c r="H45" s="800" t="s">
        <v>1662</v>
      </c>
      <c r="I45" s="1742">
        <f>INDEX(PeriodIsEmptyList,MATCH(TEMPLATE_GROUP,CodeTemplateList,0),1)</f>
        <v>0</v>
      </c>
      <c r="J45" s="1745" t="str">
        <f>INDEX(NameTemplatesInTitleList,MATCH(TEMPLATE_GROUP,CodeTemplateList,0),1)</f>
        <v>Информация об инвестиционных программах регулируемой организации в области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1663</v>
      </c>
      <c r="AZ45" s="1121" t="s">
        <v>1328</v>
      </c>
      <c r="BE45" s="1696">
        <v>2041</v>
      </c>
      <c r="BH45" s="1069" t="s">
        <v>1664</v>
      </c>
      <c r="BJ45" s="1218" t="s">
        <v>1058</v>
      </c>
      <c r="BL45" s="1218" t="s">
        <v>1058</v>
      </c>
      <c r="BN45" s="1069" t="s">
        <v>1665</v>
      </c>
    </row>
    <row customHeight="1" ht="11.25">
      <c r="A46" s="1075" t="s">
        <v>1666</v>
      </c>
      <c r="E46" s="408" t="s">
        <v>27</v>
      </c>
      <c r="F46" s="1115" t="s">
        <v>1667</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1668</v>
      </c>
      <c r="AZ46" s="1121" t="s">
        <v>1353</v>
      </c>
      <c r="BE46" s="1696">
        <v>2042</v>
      </c>
      <c r="BH46" s="1069" t="s">
        <v>1067</v>
      </c>
      <c r="BJ46" s="1218" t="s">
        <v>1048</v>
      </c>
      <c r="BL46" s="1218" t="s">
        <v>1048</v>
      </c>
      <c r="BN46" s="1069" t="s">
        <v>1669</v>
      </c>
    </row>
    <row customHeight="1" ht="11.25">
      <c r="A47" s="1075" t="s">
        <v>1670</v>
      </c>
      <c r="E47" s="408" t="s">
        <v>33</v>
      </c>
      <c r="F47" s="1116" t="s">
        <v>1671</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1672</v>
      </c>
      <c r="AZ47" s="1121" t="s">
        <v>1372</v>
      </c>
      <c r="BE47" s="1696">
        <v>2043</v>
      </c>
      <c r="BH47" s="1069" t="s">
        <v>1646</v>
      </c>
      <c r="BJ47" s="1218" t="s">
        <v>1050</v>
      </c>
      <c r="BL47" s="1218" t="s">
        <v>1050</v>
      </c>
      <c r="BN47" s="1069" t="s">
        <v>1673</v>
      </c>
    </row>
    <row customHeight="1" ht="11.25">
      <c r="A48" s="1075" t="s">
        <v>1674</v>
      </c>
      <c r="E48" s="408" t="s">
        <v>1675</v>
      </c>
      <c r="F48" s="1116" t="s">
        <v>1676</v>
      </c>
      <c r="G48" s="1117" t="str">
        <f>_xlfn.IFERROR(IF(f_year="","01.01."&amp;CURRENT_YEAR,"01.01."&amp;f_year),"01.01."&amp;CURRENT_YEAR)</f>
        <v>01.01.2026</v>
      </c>
      <c r="H48" s="1117" t="str">
        <f>_xlfn.IFERROR(IF(f_year="","31.12."&amp;CURRENT_YEAR,"31.12."&amp;f_year),"31.12."&amp;CURRENT_YEAR)</f>
        <v>31.12.2026</v>
      </c>
      <c r="I48" s="1743">
        <f>IF(f_year="",TRUE,FALSE)</f>
        <v>0</v>
      </c>
      <c r="J48" s="1746" t="s">
        <v>1677</v>
      </c>
      <c r="K48" s="1747"/>
      <c r="AX48" s="1121" t="s">
        <v>1678</v>
      </c>
      <c r="AZ48" s="1121" t="s">
        <v>1388</v>
      </c>
      <c r="BE48" s="1696">
        <v>2044</v>
      </c>
      <c r="BH48" s="1069" t="s">
        <v>1650</v>
      </c>
      <c r="BJ48" s="1218" t="s">
        <v>1052</v>
      </c>
      <c r="BL48" s="1218" t="s">
        <v>1052</v>
      </c>
      <c r="BN48" s="1069" t="s">
        <v>1679</v>
      </c>
    </row>
    <row customHeight="1" ht="11.25">
      <c r="A49" s="1075" t="s">
        <v>1680</v>
      </c>
      <c r="E49" s="408" t="s">
        <v>1681</v>
      </c>
      <c r="F49" s="1116" t="s">
        <v>1682</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1683</v>
      </c>
      <c r="AZ49" s="1121" t="s">
        <v>1404</v>
      </c>
      <c r="BE49" s="1696">
        <v>2045</v>
      </c>
      <c r="BH49" s="1069" t="s">
        <v>1068</v>
      </c>
      <c r="BJ49" s="1218" t="s">
        <v>1054</v>
      </c>
      <c r="BL49" s="1218" t="s">
        <v>1054</v>
      </c>
    </row>
    <row customHeight="1" ht="11.25">
      <c r="A50" s="1075" t="s">
        <v>1684</v>
      </c>
      <c r="E50" s="408" t="s">
        <v>1685</v>
      </c>
      <c r="F50" s="1116" t="s">
        <v>1038</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1686</v>
      </c>
      <c r="AZ50" s="1121" t="s">
        <v>1420</v>
      </c>
      <c r="BE50" s="1696">
        <v>2046</v>
      </c>
      <c r="BH50" s="1069" t="s">
        <v>1657</v>
      </c>
      <c r="BJ50" s="1218" t="s">
        <v>1056</v>
      </c>
      <c r="BL50" s="1218" t="s">
        <v>1056</v>
      </c>
    </row>
    <row customHeight="1" ht="11.25">
      <c r="A51" s="1075" t="s">
        <v>1687</v>
      </c>
      <c r="E51" s="408" t="s">
        <v>1688</v>
      </c>
      <c r="F51" s="1116" t="s">
        <v>1689</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1690</v>
      </c>
      <c r="AZ51" s="1121" t="s">
        <v>1437</v>
      </c>
      <c r="BE51" s="1696">
        <v>2047</v>
      </c>
      <c r="BH51" s="1069" t="s">
        <v>1665</v>
      </c>
      <c r="BJ51" s="1218" t="s">
        <v>1691</v>
      </c>
      <c r="BL51" s="1218" t="s">
        <v>1691</v>
      </c>
    </row>
    <row customHeight="1" ht="11.25">
      <c r="A52" s="1075" t="s">
        <v>1692</v>
      </c>
      <c r="E52" s="408" t="s">
        <v>1693</v>
      </c>
      <c r="F52" s="1116" t="s">
        <v>1694</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1695</v>
      </c>
      <c r="AZ52" s="1121" t="s">
        <v>1234</v>
      </c>
      <c r="BE52" s="1696">
        <v>2048</v>
      </c>
      <c r="BH52" s="1069" t="s">
        <v>1669</v>
      </c>
      <c r="BJ52" s="1218" t="s">
        <v>1067</v>
      </c>
      <c r="BL52" s="1218" t="s">
        <v>1067</v>
      </c>
    </row>
    <row customHeight="1" ht="11.25">
      <c r="A53" s="1075" t="s">
        <v>1696</v>
      </c>
      <c r="E53" s="408" t="s">
        <v>1697</v>
      </c>
      <c r="F53" s="1116" t="s">
        <v>1697</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1698</v>
      </c>
      <c r="K53" s="1747"/>
      <c r="AX53" s="1121" t="s">
        <v>1699</v>
      </c>
      <c r="BE53" s="1696">
        <v>2049</v>
      </c>
      <c r="BH53" s="1069" t="s">
        <v>1673</v>
      </c>
      <c r="BJ53" s="1218" t="s">
        <v>1646</v>
      </c>
      <c r="BL53" s="1218" t="s">
        <v>1646</v>
      </c>
    </row>
    <row customHeight="1" ht="11.25">
      <c r="A54" s="1075" t="s">
        <v>1700</v>
      </c>
      <c r="AX54" s="1121" t="s">
        <v>1701</v>
      </c>
      <c r="AZ54" s="1068" t="s">
        <v>1702</v>
      </c>
      <c r="BE54" s="1696">
        <v>2050</v>
      </c>
      <c r="BH54" s="1069" t="s">
        <v>1679</v>
      </c>
      <c r="BJ54" s="1218" t="s">
        <v>1650</v>
      </c>
      <c r="BL54" s="1218" t="s">
        <v>1650</v>
      </c>
    </row>
    <row customHeight="1" ht="11.25">
      <c r="A55" s="1075" t="s">
        <v>1703</v>
      </c>
      <c r="AX55" s="1121" t="s">
        <v>1704</v>
      </c>
      <c r="AZ55" s="1121" t="s">
        <v>1236</v>
      </c>
      <c r="BE55" s="1696">
        <v>2051</v>
      </c>
      <c r="BH55" s="1071" t="s">
        <v>22</v>
      </c>
      <c r="BJ55" s="1218" t="s">
        <v>1068</v>
      </c>
      <c r="BL55" s="1218" t="s">
        <v>1068</v>
      </c>
    </row>
    <row customHeight="1" ht="11.25">
      <c r="A56" s="1075" t="s">
        <v>1705</v>
      </c>
      <c r="D56" s="1119" t="s">
        <v>1706</v>
      </c>
      <c r="E56" s="1096" t="s">
        <v>110</v>
      </c>
      <c r="F56" s="1075" t="s">
        <v>1707</v>
      </c>
      <c r="AX56" s="1121" t="s">
        <v>1708</v>
      </c>
      <c r="AZ56" s="1121" t="s">
        <v>1263</v>
      </c>
      <c r="BE56" s="1696">
        <v>2052</v>
      </c>
      <c r="BH56" s="1071" t="s">
        <v>22</v>
      </c>
      <c r="BJ56" s="1218" t="s">
        <v>1657</v>
      </c>
      <c r="BL56" s="1218" t="s">
        <v>1657</v>
      </c>
    </row>
    <row customHeight="1" ht="11.25">
      <c r="A57" s="1075" t="s">
        <v>1709</v>
      </c>
      <c r="D57" s="1119" t="s">
        <v>1710</v>
      </c>
      <c r="E57" s="1096" t="s">
        <v>110</v>
      </c>
      <c r="F57" s="1075" t="s">
        <v>1707</v>
      </c>
      <c r="AX57" s="1121" t="s">
        <v>1711</v>
      </c>
      <c r="AZ57" s="1121" t="s">
        <v>1298</v>
      </c>
      <c r="BE57" s="1696">
        <v>2053</v>
      </c>
      <c r="BJ57" s="1218" t="s">
        <v>1665</v>
      </c>
      <c r="BL57" s="1218" t="s">
        <v>1665</v>
      </c>
    </row>
    <row customHeight="1" ht="11.25">
      <c r="A58" s="1075" t="s">
        <v>1712</v>
      </c>
      <c r="D58" s="1119" t="s">
        <v>1713</v>
      </c>
      <c r="E58" s="1096" t="s">
        <v>1699</v>
      </c>
      <c r="F58" s="1075" t="s">
        <v>1707</v>
      </c>
      <c r="AX58" s="1121" t="s">
        <v>1714</v>
      </c>
      <c r="BE58" s="1696">
        <v>2054</v>
      </c>
      <c r="BJ58" s="1218" t="s">
        <v>1669</v>
      </c>
      <c r="BL58" s="1218" t="s">
        <v>1669</v>
      </c>
    </row>
    <row customHeight="1" ht="11.25">
      <c r="A59" s="1075" t="s">
        <v>1715</v>
      </c>
      <c r="D59" s="1119" t="s">
        <v>130</v>
      </c>
      <c r="E59" s="1096" t="s">
        <v>1602</v>
      </c>
      <c r="F59" s="1075" t="s">
        <v>1716</v>
      </c>
      <c r="AX59" s="1121" t="s">
        <v>1717</v>
      </c>
      <c r="AZ59" s="1068" t="s">
        <v>1718</v>
      </c>
      <c r="BE59" s="1696">
        <v>2055</v>
      </c>
      <c r="BJ59" s="1218" t="s">
        <v>1673</v>
      </c>
      <c r="BL59" s="1218" t="s">
        <v>1673</v>
      </c>
    </row>
    <row customHeight="1" ht="11.25">
      <c r="A60" s="1075" t="s">
        <v>1719</v>
      </c>
      <c r="D60" s="1119" t="s">
        <v>1720</v>
      </c>
      <c r="E60" s="1096" t="s">
        <v>1602</v>
      </c>
      <c r="F60" s="1075" t="s">
        <v>1716</v>
      </c>
      <c r="AX60" s="1121" t="s">
        <v>1721</v>
      </c>
      <c r="AZ60" s="1121" t="s">
        <v>1237</v>
      </c>
      <c r="BE60" s="1696">
        <v>2056</v>
      </c>
      <c r="BJ60" s="1218" t="s">
        <v>1679</v>
      </c>
      <c r="BL60" s="1218" t="s">
        <v>1679</v>
      </c>
    </row>
    <row customHeight="1" ht="11.25">
      <c r="A61" s="1075" t="s">
        <v>1722</v>
      </c>
      <c r="D61" s="1119" t="s">
        <v>1723</v>
      </c>
      <c r="E61" s="1096" t="s">
        <v>1602</v>
      </c>
      <c r="F61" s="1075" t="s">
        <v>1716</v>
      </c>
      <c r="AX61" s="1121" t="s">
        <v>1724</v>
      </c>
      <c r="AZ61" s="1121" t="s">
        <v>1264</v>
      </c>
      <c r="BE61" s="1696">
        <v>2057</v>
      </c>
      <c r="BL61" s="1218" t="s">
        <v>1060</v>
      </c>
    </row>
    <row customHeight="1" ht="11.25">
      <c r="A62" s="1075" t="s">
        <v>1725</v>
      </c>
      <c r="D62" s="1119" t="s">
        <v>129</v>
      </c>
      <c r="E62" s="1096">
        <v>30</v>
      </c>
      <c r="F62" s="1075" t="s">
        <v>1716</v>
      </c>
      <c r="AZ62" s="1121" t="s">
        <v>1299</v>
      </c>
      <c r="BE62" s="1696">
        <v>2058</v>
      </c>
      <c r="BL62" s="1218" t="s">
        <v>1062</v>
      </c>
    </row>
    <row customHeight="1" ht="11.25">
      <c r="A63" s="1075" t="s">
        <v>1726</v>
      </c>
      <c r="D63" s="1119" t="s">
        <v>1727</v>
      </c>
      <c r="E63" s="1096">
        <v>30</v>
      </c>
      <c r="F63" s="1075" t="s">
        <v>1716</v>
      </c>
      <c r="AZ63" s="1121" t="s">
        <v>1331</v>
      </c>
      <c r="BE63" s="1696">
        <v>2059</v>
      </c>
    </row>
    <row customHeight="1" ht="11.25">
      <c r="A64" s="1075" t="s">
        <v>1728</v>
      </c>
      <c r="D64" s="1119" t="s">
        <v>1729</v>
      </c>
      <c r="E64" s="1096">
        <v>30</v>
      </c>
      <c r="F64" s="1075" t="s">
        <v>1716</v>
      </c>
      <c r="AZ64" s="1121" t="s">
        <v>1354</v>
      </c>
      <c r="BE64" s="1696">
        <v>2060</v>
      </c>
    </row>
    <row customHeight="1" ht="11.25">
      <c r="A65" s="1075" t="s">
        <v>1730</v>
      </c>
      <c r="D65" s="1075"/>
      <c r="BE65" s="1696">
        <v>2061</v>
      </c>
    </row>
    <row customHeight="1" ht="11.25">
      <c r="A66" s="1075" t="s">
        <v>1731</v>
      </c>
      <c r="AZ66" s="1068" t="s">
        <v>1732</v>
      </c>
      <c r="BE66" s="1696">
        <v>2062</v>
      </c>
    </row>
    <row customHeight="1" ht="11.25">
      <c r="A67" s="1075" t="s">
        <v>1733</v>
      </c>
      <c r="AZ67" s="1121" t="s">
        <v>1238</v>
      </c>
      <c r="BE67" s="1696">
        <v>2063</v>
      </c>
    </row>
    <row customHeight="1" ht="11.25">
      <c r="A68" s="1075" t="s">
        <v>1734</v>
      </c>
      <c r="AZ68" s="1121" t="s">
        <v>1265</v>
      </c>
      <c r="BE68" s="1696">
        <v>2064</v>
      </c>
      <c r="BH68" s="1068" t="s">
        <v>1735</v>
      </c>
      <c r="BJ68" s="1068" t="s">
        <v>1736</v>
      </c>
      <c r="BL68" s="1068" t="s">
        <v>1737</v>
      </c>
      <c r="BN68" s="1068" t="s">
        <v>1738</v>
      </c>
    </row>
    <row customHeight="1" ht="11.25">
      <c r="A69" s="1075" t="s">
        <v>1739</v>
      </c>
      <c r="AZ69" s="1121" t="s">
        <v>1300</v>
      </c>
      <c r="BE69" s="1696">
        <v>2065</v>
      </c>
      <c r="BH69" s="1069" t="s">
        <v>1740</v>
      </c>
      <c r="BI69" s="1118" t="s">
        <v>108</v>
      </c>
      <c r="BJ69" s="1069" t="s">
        <v>1741</v>
      </c>
      <c r="BK69" s="1118" t="s">
        <v>108</v>
      </c>
      <c r="BL69" s="1069" t="s">
        <v>1742</v>
      </c>
      <c r="BM69" s="1071" t="s">
        <v>108</v>
      </c>
      <c r="BN69" s="1069" t="s">
        <v>1743</v>
      </c>
    </row>
    <row customHeight="1" ht="11.25">
      <c r="A70" s="1075" t="s">
        <v>1744</v>
      </c>
      <c r="AZ70" s="1121" t="s">
        <v>1332</v>
      </c>
      <c r="BE70" s="1696">
        <v>2066</v>
      </c>
      <c r="BH70" s="1069" t="s">
        <v>1745</v>
      </c>
      <c r="BJ70" s="1069" t="s">
        <v>1746</v>
      </c>
      <c r="BL70" s="1069" t="s">
        <v>1747</v>
      </c>
      <c r="BN70" s="1069" t="s">
        <v>1748</v>
      </c>
    </row>
    <row customHeight="1" ht="11.25">
      <c r="A71" s="1075" t="s">
        <v>1749</v>
      </c>
      <c r="AZ71" s="1121" t="s">
        <v>1334</v>
      </c>
      <c r="BE71" s="1696">
        <v>2067</v>
      </c>
      <c r="BH71" s="1069" t="s">
        <v>1750</v>
      </c>
      <c r="BI71" s="1118" t="s">
        <v>92</v>
      </c>
      <c r="BJ71" s="1069" t="s">
        <v>1751</v>
      </c>
      <c r="BK71" s="1118" t="s">
        <v>92</v>
      </c>
      <c r="BL71" s="1069" t="s">
        <v>1752</v>
      </c>
      <c r="BM71" s="1071" t="s">
        <v>92</v>
      </c>
      <c r="BN71" s="1069" t="s">
        <v>1753</v>
      </c>
    </row>
    <row customHeight="1" ht="11.25">
      <c r="A72" s="1075" t="s">
        <v>1754</v>
      </c>
      <c r="AZ72" s="1121" t="s">
        <v>19</v>
      </c>
      <c r="BE72" s="1696">
        <v>2068</v>
      </c>
      <c r="BH72" s="1069" t="s">
        <v>1755</v>
      </c>
      <c r="BJ72" s="1069" t="s">
        <v>1755</v>
      </c>
      <c r="BL72" s="1069" t="s">
        <v>1755</v>
      </c>
      <c r="BN72" s="1069" t="s">
        <v>1756</v>
      </c>
    </row>
    <row customHeight="1" ht="11.25">
      <c r="A73" s="1075" t="s">
        <v>1757</v>
      </c>
      <c r="BE73" s="1696">
        <v>2069</v>
      </c>
      <c r="BH73" s="1069" t="s">
        <v>1758</v>
      </c>
      <c r="BI73" s="1118" t="s">
        <v>110</v>
      </c>
      <c r="BJ73" s="1069" t="s">
        <v>1759</v>
      </c>
      <c r="BK73" s="1118" t="s">
        <v>110</v>
      </c>
      <c r="BL73" s="1069" t="s">
        <v>1760</v>
      </c>
      <c r="BM73" s="1071" t="s">
        <v>110</v>
      </c>
      <c r="BN73" s="1069" t="s">
        <v>1761</v>
      </c>
    </row>
    <row customHeight="1" ht="11.25">
      <c r="A74" s="1075" t="s">
        <v>1762</v>
      </c>
      <c r="BE74" s="1696">
        <v>2070</v>
      </c>
      <c r="BH74" s="1069" t="s">
        <v>1763</v>
      </c>
      <c r="BJ74" s="1069" t="s">
        <v>1764</v>
      </c>
      <c r="BL74" s="1069" t="s">
        <v>1765</v>
      </c>
      <c r="BN74" s="1069" t="s">
        <v>1766</v>
      </c>
    </row>
    <row customHeight="1" ht="11.25">
      <c r="A75" s="1075" t="s">
        <v>1767</v>
      </c>
      <c r="AZ75" s="1068" t="s">
        <v>1768</v>
      </c>
      <c r="BH75" s="1069" t="s">
        <v>1769</v>
      </c>
      <c r="BJ75" s="1069" t="s">
        <v>1769</v>
      </c>
      <c r="BL75" s="1069" t="s">
        <v>1769</v>
      </c>
    </row>
    <row customHeight="1" ht="11.25">
      <c r="A76" s="1075" t="s">
        <v>1770</v>
      </c>
      <c r="AZ76" s="1121" t="s">
        <v>1247</v>
      </c>
      <c r="BH76" s="1069" t="s">
        <v>1771</v>
      </c>
      <c r="BJ76" s="1069" t="s">
        <v>1772</v>
      </c>
      <c r="BL76" s="1069" t="s">
        <v>1773</v>
      </c>
    </row>
    <row customHeight="1" ht="11.25">
      <c r="A77" s="1075" t="s">
        <v>1774</v>
      </c>
      <c r="AZ77" s="1121" t="s">
        <v>1275</v>
      </c>
    </row>
    <row customHeight="1" ht="11.25">
      <c r="A78" s="1075" t="s">
        <v>1775</v>
      </c>
      <c r="AZ78" s="1121" t="s">
        <v>1307</v>
      </c>
    </row>
    <row customHeight="1" ht="11.25">
      <c r="A79" s="1075" t="s">
        <v>1776</v>
      </c>
      <c r="AZ79" s="1121" t="s">
        <v>1338</v>
      </c>
      <c r="BH79" s="1068" t="s">
        <v>1777</v>
      </c>
      <c r="BJ79" s="1068" t="s">
        <v>1778</v>
      </c>
      <c r="BL79" s="1068" t="s">
        <v>1779</v>
      </c>
    </row>
    <row customHeight="1" ht="11.25">
      <c r="A80" s="1075" t="s">
        <v>1780</v>
      </c>
      <c r="AZ80" s="1121" t="s">
        <v>1359</v>
      </c>
      <c r="BH80" s="1069" t="s">
        <v>1781</v>
      </c>
      <c r="BJ80" s="1069" t="s">
        <v>1782</v>
      </c>
      <c r="BL80" s="1069" t="s">
        <v>1783</v>
      </c>
    </row>
    <row customHeight="1" ht="11.25">
      <c r="A81" s="1075" t="s">
        <v>1784</v>
      </c>
      <c r="AZ81" s="1121" t="s">
        <v>1376</v>
      </c>
      <c r="BH81" s="1069" t="s">
        <v>1785</v>
      </c>
      <c r="BJ81" s="1069" t="s">
        <v>1786</v>
      </c>
      <c r="BL81" s="1069" t="s">
        <v>1787</v>
      </c>
    </row>
    <row customHeight="1" ht="11.25">
      <c r="A82" s="1075" t="s">
        <v>1788</v>
      </c>
      <c r="AZ82" s="1121" t="s">
        <v>1390</v>
      </c>
      <c r="BH82" s="1069" t="s">
        <v>1789</v>
      </c>
      <c r="BJ82" s="1069" t="s">
        <v>1790</v>
      </c>
      <c r="BL82" s="1069" t="s">
        <v>1791</v>
      </c>
    </row>
    <row customHeight="1" ht="11.25">
      <c r="A83" s="1075" t="s">
        <v>1792</v>
      </c>
      <c r="BH83" s="1069" t="s">
        <v>1793</v>
      </c>
      <c r="BJ83" s="1069" t="s">
        <v>1794</v>
      </c>
      <c r="BL83" s="1069" t="s">
        <v>1795</v>
      </c>
    </row>
    <row customHeight="1" ht="11.25">
      <c r="A84" s="1075" t="s">
        <v>16</v>
      </c>
      <c r="AZ84" s="1068" t="s">
        <v>1796</v>
      </c>
    </row>
    <row customHeight="1" ht="11.25">
      <c r="A85" s="1871" t="s">
        <v>1797</v>
      </c>
      <c r="AZ85" s="1121" t="s">
        <v>1798</v>
      </c>
    </row>
    <row customHeight="1" ht="11.25">
      <c r="A86" s="1075" t="s">
        <v>1799</v>
      </c>
      <c r="AZ86" s="1121" t="s">
        <v>1800</v>
      </c>
      <c r="BH86" s="1068" t="s">
        <v>1801</v>
      </c>
      <c r="BJ86" s="1068" t="s">
        <v>1802</v>
      </c>
      <c r="BL86" s="1068" t="s">
        <v>1803</v>
      </c>
    </row>
    <row customHeight="1" ht="11.25">
      <c r="A87" s="1075" t="s">
        <v>1804</v>
      </c>
      <c r="AZ87" s="1121" t="s">
        <v>1805</v>
      </c>
      <c r="BH87" s="1069" t="s">
        <v>1806</v>
      </c>
      <c r="BJ87" s="1069" t="s">
        <v>1807</v>
      </c>
      <c r="BL87" s="1069" t="s">
        <v>1808</v>
      </c>
    </row>
    <row customHeight="1" ht="11.25">
      <c r="A88" s="1075" t="s">
        <v>1809</v>
      </c>
      <c r="AZ88" s="1607"/>
      <c r="BH88" s="1069" t="s">
        <v>1810</v>
      </c>
      <c r="BJ88" s="1069" t="s">
        <v>1811</v>
      </c>
      <c r="BL88" s="1069" t="s">
        <v>1812</v>
      </c>
    </row>
    <row customHeight="1" ht="11.25">
      <c r="A89" s="1075" t="s">
        <v>1813</v>
      </c>
      <c r="AZ89" s="1068" t="s">
        <v>1814</v>
      </c>
    </row>
    <row customHeight="1" ht="11.25">
      <c r="A90" s="1075" t="s">
        <v>1815</v>
      </c>
      <c r="AZ90" s="1121" t="s">
        <v>1038</v>
      </c>
    </row>
    <row customHeight="1" ht="11.25">
      <c r="A91" s="1075" t="s">
        <v>1816</v>
      </c>
      <c r="AZ91" s="1121" t="s">
        <v>1074</v>
      </c>
      <c r="BH91" s="1068" t="s">
        <v>1817</v>
      </c>
      <c r="BJ91" s="1068" t="s">
        <v>1818</v>
      </c>
      <c r="BL91" s="1068" t="s">
        <v>1819</v>
      </c>
    </row>
    <row customHeight="1" ht="11.25">
      <c r="AZ92" s="1121" t="s">
        <v>1820</v>
      </c>
      <c r="BH92" s="1069" t="s">
        <v>1821</v>
      </c>
      <c r="BJ92" s="1069" t="s">
        <v>1822</v>
      </c>
      <c r="BL92" s="1069" t="s">
        <v>1823</v>
      </c>
    </row>
    <row customHeight="1" ht="11.25">
      <c r="AZ93" s="1121" t="s">
        <v>1824</v>
      </c>
      <c r="BH93" s="1069" t="s">
        <v>1825</v>
      </c>
      <c r="BJ93" s="1069" t="s">
        <v>1826</v>
      </c>
      <c r="BL93" s="1069" t="s">
        <v>1827</v>
      </c>
    </row>
    <row customHeight="1" ht="11.25">
      <c r="AZ94" s="1121" t="s">
        <v>1828</v>
      </c>
    </row>
    <row r="96" customHeight="1" ht="11.25">
      <c r="AZ96" s="1068" t="s">
        <v>1829</v>
      </c>
      <c r="BH96" s="1068" t="s">
        <v>1830</v>
      </c>
      <c r="BJ96" s="1068" t="s">
        <v>1831</v>
      </c>
      <c r="BL96" s="1068" t="s">
        <v>1832</v>
      </c>
      <c r="BN96" s="1068" t="s">
        <v>1833</v>
      </c>
    </row>
    <row customHeight="1" ht="11.25">
      <c r="AZ97" s="1902" t="s">
        <v>1834</v>
      </c>
      <c r="BA97" s="1903" t="s">
        <v>1835</v>
      </c>
      <c r="BH97" s="1069" t="s">
        <v>1836</v>
      </c>
      <c r="BJ97" s="1069" t="s">
        <v>1837</v>
      </c>
      <c r="BL97" s="1069" t="s">
        <v>1838</v>
      </c>
      <c r="BN97" s="1069" t="s">
        <v>1839</v>
      </c>
    </row>
    <row customHeight="1" ht="11.25">
      <c r="AZ98" s="1902" t="s">
        <v>1840</v>
      </c>
      <c r="BA98" s="1903" t="s">
        <v>1841</v>
      </c>
      <c r="BH98" s="1069" t="s">
        <v>1842</v>
      </c>
      <c r="BJ98" s="1069" t="s">
        <v>1843</v>
      </c>
      <c r="BL98" s="1069" t="s">
        <v>1844</v>
      </c>
      <c r="BN98" s="1069" t="s">
        <v>1845</v>
      </c>
    </row>
    <row customHeight="1" ht="22.5">
      <c r="AZ99" s="1902" t="s">
        <v>1846</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1847</v>
      </c>
      <c r="BJ99" s="1069" t="s">
        <v>1848</v>
      </c>
      <c r="BL99" s="1069" t="s">
        <v>1849</v>
      </c>
      <c r="BN99" s="1069" t="s">
        <v>1850</v>
      </c>
    </row>
    <row customHeight="1" ht="22.5">
      <c r="AZ100" s="1902" t="s">
        <v>1851</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1437</v>
      </c>
      <c r="BL100" s="1069" t="s">
        <v>1437</v>
      </c>
      <c r="BN100" s="1069" t="s">
        <v>1852</v>
      </c>
    </row>
    <row customHeight="1" ht="22.5">
      <c r="AZ101" s="1902" t="s">
        <v>1853</v>
      </c>
      <c r="BA101" s="1903" t="s">
        <v>1854</v>
      </c>
      <c r="BN101" s="1069" t="s">
        <v>1855</v>
      </c>
    </row>
    <row customHeight="1" ht="22.5">
      <c r="AZ102" s="1902" t="s">
        <v>1856</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1857</v>
      </c>
    </row>
    <row customHeight="1" ht="11.25">
      <c r="AZ103" s="1902" t="s">
        <v>1858</v>
      </c>
      <c r="BA103" s="1903" t="s">
        <v>1859</v>
      </c>
      <c r="BN103" s="1069" t="s">
        <v>1860</v>
      </c>
    </row>
    <row customHeight="1" ht="11.25">
      <c r="BN104" s="1069" t="s">
        <v>1861</v>
      </c>
    </row>
    <row customHeight="1" ht="11.25">
      <c r="AZ105" s="1693" t="s">
        <v>1862</v>
      </c>
    </row>
    <row customHeight="1" ht="11.25">
      <c r="AZ106" s="1121" t="s">
        <v>1863</v>
      </c>
    </row>
    <row customHeight="1" ht="11.25">
      <c r="AZ107" s="1121" t="s">
        <v>1864</v>
      </c>
      <c r="BH107" s="1068" t="s">
        <v>1865</v>
      </c>
      <c r="BJ107" s="1068" t="s">
        <v>1866</v>
      </c>
      <c r="BL107" s="1068" t="s">
        <v>1867</v>
      </c>
      <c r="BN107" s="1068" t="s">
        <v>1868</v>
      </c>
    </row>
    <row customHeight="1" ht="11.25">
      <c r="AZ108" s="1121" t="s">
        <v>568</v>
      </c>
      <c r="BH108" s="1069" t="s">
        <v>1869</v>
      </c>
      <c r="BJ108" s="1069" t="s">
        <v>1870</v>
      </c>
      <c r="BL108" s="1069" t="s">
        <v>1525</v>
      </c>
      <c r="BN108" s="1069" t="s">
        <v>1871</v>
      </c>
    </row>
    <row customHeight="1" ht="11.25">
      <c r="BH109" s="1069" t="s">
        <v>1872</v>
      </c>
    </row>
    <row customHeight="1" ht="11.25">
      <c r="AZ110" s="1693" t="s">
        <v>1873</v>
      </c>
      <c r="BH110" s="1069" t="s">
        <v>1872</v>
      </c>
    </row>
    <row customHeight="1" ht="11.25">
      <c r="AZ111" s="1902" t="s">
        <v>1834</v>
      </c>
      <c r="BA111" s="1903" t="s">
        <v>1835</v>
      </c>
    </row>
    <row customHeight="1" ht="11.25">
      <c r="AZ112" s="1902" t="s">
        <v>1840</v>
      </c>
      <c r="BA112" s="1903" t="s">
        <v>1841</v>
      </c>
    </row>
    <row customHeight="1" ht="22.5">
      <c r="AZ113" s="1902" t="s">
        <v>1846</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1851</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1874</v>
      </c>
    </row>
    <row customHeight="1" ht="22.5">
      <c r="AZ115" s="1902" t="s">
        <v>1856</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1234</v>
      </c>
    </row>
    <row customHeight="1" ht="11.25">
      <c r="AZ116" s="1902" t="s">
        <v>1858</v>
      </c>
      <c r="BA116" s="1903" t="s">
        <v>1859</v>
      </c>
      <c r="BH116" s="1069" t="s">
        <v>1261</v>
      </c>
    </row>
    <row customHeight="1" ht="11.25">
      <c r="BH117" s="1069" t="s">
        <v>1296</v>
      </c>
    </row>
    <row customHeight="1" ht="11.25">
      <c r="BH118" s="1069"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CEB67-BA43-042D-4206-0.032D2D9}"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297</v>
      </c>
      <c r="E9" s="2206"/>
      <c r="F9" s="2206"/>
      <c r="G9" s="2209" t="s">
        <v>298</v>
      </c>
      <c r="J9" s="456">
        <v>11</v>
      </c>
    </row>
    <row customHeight="1" ht="11.549999999999999">
      <c r="A10" s="503"/>
      <c r="B10" s="503"/>
      <c r="C10" s="458"/>
      <c r="D10" s="1475" t="s">
        <v>90</v>
      </c>
      <c r="E10" s="1477" t="s">
        <v>299</v>
      </c>
      <c r="F10" s="1477" t="s">
        <v>300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Муниципальное унитарное предприятие "Югорскэнергогаз"</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1875</v>
      </c>
      <c r="F13" s="1522" t="s">
        <v>303</v>
      </c>
      <c r="G13" s="475"/>
      <c r="H13" s="1534"/>
      <c r="J13" s="456">
        <v>19</v>
      </c>
    </row>
    <row customHeight="1" ht="19.95">
      <c r="A14" s="503"/>
      <c r="B14" s="503"/>
      <c r="C14" s="458"/>
      <c r="D14" s="1524" t="s">
        <v>706</v>
      </c>
      <c r="E14" s="1525" t="s">
        <v>1876</v>
      </c>
      <c r="F14" s="1527"/>
      <c r="G14" s="1526" t="s">
        <v>1877</v>
      </c>
      <c r="H14" s="1534"/>
      <c r="J14" s="456">
        <v>19</v>
      </c>
    </row>
    <row customHeight="1" ht="19.95">
      <c r="A15" s="503"/>
      <c r="B15" s="503"/>
      <c r="C15" s="458"/>
      <c r="D15" s="1524" t="s">
        <v>304</v>
      </c>
      <c r="E15" s="1525" t="s">
        <v>1878</v>
      </c>
      <c r="F15" s="1527"/>
      <c r="G15" s="1526" t="s">
        <v>1879</v>
      </c>
      <c r="H15" s="1534"/>
      <c r="J15" s="456">
        <v>19</v>
      </c>
    </row>
    <row customHeight="1" ht="24">
      <c r="A16" s="503"/>
      <c r="B16" s="503"/>
      <c r="C16" s="458"/>
      <c r="D16" s="1524" t="s">
        <v>307</v>
      </c>
      <c r="E16" s="1523" t="s">
        <v>1880</v>
      </c>
      <c r="F16" s="1532"/>
      <c r="G16" s="475" t="s">
        <v>1881</v>
      </c>
      <c r="H16" s="1534"/>
      <c r="J16" s="456">
        <v>23</v>
      </c>
    </row>
    <row customHeight="1" ht="48.29999999999999">
      <c r="A17" s="503"/>
      <c r="B17" s="503"/>
      <c r="C17" s="458"/>
      <c r="D17" s="1521">
        <v>3</v>
      </c>
      <c r="E17" s="1528" t="s">
        <v>1882</v>
      </c>
      <c r="F17" s="1527"/>
      <c r="G17" s="475" t="s">
        <v>1883</v>
      </c>
      <c r="H17" s="1534"/>
      <c r="J17" s="456">
        <v>46</v>
      </c>
    </row>
    <row customHeight="1" ht="48.29999999999999">
      <c r="A18" s="1476">
        <v>1</v>
      </c>
      <c r="B18" s="503"/>
      <c r="C18" s="1478"/>
      <c r="D18" s="1521" t="s">
        <v>93</v>
      </c>
      <c r="E18" s="1528" t="s">
        <v>1884</v>
      </c>
      <c r="F18" s="1527"/>
      <c r="G18" s="475" t="s">
        <v>1883</v>
      </c>
      <c r="H18" s="1534"/>
      <c r="I18" s="853"/>
      <c r="J18" s="456">
        <v>46</v>
      </c>
    </row>
    <row customHeight="1" ht="23.25">
      <c r="A19" s="503"/>
      <c r="B19" s="503"/>
      <c r="C19" s="458"/>
      <c r="D19" s="1521" t="s">
        <v>110</v>
      </c>
      <c r="E19" s="1528" t="s">
        <v>1885</v>
      </c>
      <c r="F19" s="1522" t="s">
        <v>303</v>
      </c>
      <c r="G19" s="2472" t="s">
        <v>1886</v>
      </c>
      <c r="H19" s="476"/>
      <c r="J19" s="456">
        <v>22</v>
      </c>
    </row>
    <row s="1531" customFormat="1" customHeight="1" ht="5.25" hidden="1">
      <c r="A20" s="503"/>
      <c r="B20" s="503"/>
      <c r="C20" s="1530"/>
      <c r="D20" s="1529" t="s">
        <v>1136</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94</v>
      </c>
      <c r="E22" s="475" t="s">
        <v>1887</v>
      </c>
      <c r="F22" s="1527"/>
      <c r="G22" s="475" t="s">
        <v>1888</v>
      </c>
      <c r="H22" s="1533"/>
      <c r="J22" s="502">
        <v>25</v>
      </c>
    </row>
    <row s="502" customFormat="1" customHeight="1" ht="19.95">
      <c r="A23" s="503"/>
      <c r="B23" s="503"/>
      <c r="C23" s="503"/>
      <c r="D23" s="1521" t="s">
        <v>95</v>
      </c>
      <c r="E23" s="1528" t="s">
        <v>1889</v>
      </c>
      <c r="F23" s="1532"/>
      <c r="G23" s="475" t="s">
        <v>1890</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05FE1B-6078-F771-A3CF-0.6E4C8B91}"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1891</v>
      </c>
      <c r="G1" s="1632" t="s">
        <v>49</v>
      </c>
      <c r="H1" s="1632" t="s">
        <v>51</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90</v>
      </c>
      <c r="F8" s="1541" t="s">
        <v>1891</v>
      </c>
      <c r="G8" s="1541" t="s">
        <v>49</v>
      </c>
      <c r="H8" s="1541" t="s">
        <v>51</v>
      </c>
      <c r="I8" s="1541" t="s">
        <v>1892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1C032-EFCD-C2F2-B707-0.BCDA18EB}"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Муниципальное унитарное предприятие "Югорскэнергогаз"</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1894</v>
      </c>
      <c r="H9" s="1538" t="s">
        <v>1895</v>
      </c>
      <c r="I9" s="1538" t="s">
        <v>1896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Муниципальное унитарное предприятие "Югорскэнергогаз"</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0029-3FDF-E223-9C32-0.66E1DD56}"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Муниципальное унитарное предприятие "Югорскэнергогаз"</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2">
      <c r="A8" s="1632"/>
      <c r="B8" s="1367"/>
      <c r="C8" s="1632"/>
      <c r="D8" s="1516"/>
      <c r="E8" s="2479" t="s">
        <v>90</v>
      </c>
      <c r="F8" s="2479" t="s">
        <v>1898</v>
      </c>
      <c r="G8" s="2481" t="s">
        <v>1899</v>
      </c>
      <c r="H8" s="2482"/>
      <c r="I8" s="2483"/>
      <c r="J8" s="2479" t="s">
        <v>1900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1894</v>
      </c>
      <c r="H9" s="1895" t="s">
        <v>1895</v>
      </c>
      <c r="I9" s="1895" t="s">
        <v>1896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Муниципальное унитарное предприятие "Югорскэнергогаз"</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0C501-B5C6-DF2B-0648-0.597D412D}"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1901</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90</v>
      </c>
      <c r="F11" s="2493" t="s">
        <v>301</v>
      </c>
      <c r="G11" s="2493" t="s">
        <v>1902</v>
      </c>
      <c r="H11" s="2493"/>
      <c r="I11" s="2493" t="s">
        <v>1903</v>
      </c>
      <c r="J11" s="2493"/>
      <c r="K11" s="2493"/>
      <c r="L11" s="2493" t="s">
        <v>1904</v>
      </c>
      <c r="M11" s="2481" t="s">
        <v>1905</v>
      </c>
      <c r="N11" s="2492"/>
      <c r="O11" s="1625"/>
      <c r="P11" s="1625"/>
      <c r="Q11" s="1610">
        <v>42</v>
      </c>
    </row>
    <row s="1820" customFormat="1" customHeight="1" ht="29.25">
      <c r="A12" s="1156"/>
      <c r="B12" s="1161"/>
      <c r="C12" s="1156"/>
      <c r="D12" s="1496"/>
      <c r="E12" s="2479"/>
      <c r="F12" s="2493"/>
      <c r="G12" s="1910" t="s">
        <v>1906</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1907</v>
      </c>
      <c r="O13" s="1536"/>
      <c r="P13" s="512"/>
      <c r="Q13" s="424">
        <v>22</v>
      </c>
    </row>
    <row s="1851" customFormat="1" customHeight="1" ht="23.25">
      <c r="A14" s="2100"/>
      <c r="B14" s="1161"/>
      <c r="C14" s="1161"/>
      <c r="D14" s="802"/>
      <c r="E14" s="2128"/>
      <c r="F14" s="2487"/>
      <c r="G14" s="2488"/>
      <c r="H14" s="2496"/>
      <c r="I14" s="422"/>
      <c r="J14" s="1501"/>
      <c r="K14" s="1501" t="s">
        <v>1901</v>
      </c>
      <c r="L14" s="1544"/>
      <c r="M14" s="1544"/>
      <c r="N14" s="2490"/>
      <c r="O14" s="1536"/>
      <c r="P14" s="512"/>
      <c r="Q14" s="424">
        <v>22</v>
      </c>
    </row>
    <row s="1851" customFormat="1" customHeight="1" ht="23.25">
      <c r="A15" s="2100"/>
      <c r="B15" s="1161"/>
      <c r="C15" s="413"/>
      <c r="D15" s="802"/>
      <c r="E15" s="422"/>
      <c r="F15" s="1501" t="s">
        <v>1893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DB66-6E54-4543-F672-0.5D33CFF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297</v>
      </c>
      <c r="E8" s="2210"/>
      <c r="F8" s="2210"/>
      <c r="G8" s="2210"/>
      <c r="H8" s="2210"/>
      <c r="I8" s="2210" t="s">
        <v>298</v>
      </c>
      <c r="M8" s="122">
        <v>14</v>
      </c>
    </row>
    <row customHeight="1" ht="29.25">
      <c r="D9" s="2210" t="s">
        <v>90</v>
      </c>
      <c r="E9" s="2210" t="s">
        <v>1909</v>
      </c>
      <c r="F9" s="2210"/>
      <c r="G9" s="2210"/>
      <c r="H9" s="2210"/>
      <c r="I9" s="2210"/>
      <c r="M9" s="122">
        <v>28</v>
      </c>
    </row>
    <row customHeight="1" ht="24">
      <c r="D10" s="2210"/>
      <c r="E10" s="128" t="s">
        <v>1910</v>
      </c>
      <c r="F10" s="128" t="s">
        <v>1911</v>
      </c>
      <c r="G10" s="128" t="s">
        <v>1912</v>
      </c>
      <c r="H10" s="128" t="s">
        <v>387</v>
      </c>
      <c r="I10" s="2210"/>
      <c r="M10" s="122">
        <v>23</v>
      </c>
    </row>
    <row customHeight="1" ht="12" hidden="1">
      <c r="D11" s="88" t="s">
        <v>108</v>
      </c>
      <c r="E11" s="88" t="s">
        <v>93</v>
      </c>
      <c r="F11" s="88" t="s">
        <v>110</v>
      </c>
      <c r="G11" s="88" t="s">
        <v>94</v>
      </c>
      <c r="H11" s="88" t="s">
        <v>95</v>
      </c>
      <c r="I11" s="88" t="s">
        <v>111</v>
      </c>
      <c r="M11" s="122">
        <v>0</v>
      </c>
    </row>
    <row s="1824" customFormat="1" customHeight="1" ht="26.25">
      <c r="A12" s="146" t="s">
        <v>92</v>
      </c>
      <c r="B12" s="126" t="s">
        <v>22</v>
      </c>
      <c r="C12" s="127"/>
      <c r="D12" s="129" t="s">
        <v>108</v>
      </c>
      <c r="E12" s="382"/>
      <c r="F12" s="382"/>
      <c r="G12" s="1735" t="s">
        <v>22</v>
      </c>
      <c r="H12" s="383"/>
      <c r="I12" s="2170" t="s">
        <v>1913</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1914</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62AA6-B69E-8505-2B53-0.2DAA262F}"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1915</v>
      </c>
      <c r="E7" s="2499"/>
      <c r="F7" s="268"/>
      <c r="J7" s="70">
        <v>22</v>
      </c>
    </row>
    <row customHeight="1" ht="3">
      <c r="C8" s="93"/>
      <c r="D8" s="71"/>
      <c r="E8" s="71"/>
      <c r="J8" s="70">
        <v>3</v>
      </c>
    </row>
    <row customHeight="1" ht="16.8">
      <c r="C9" s="93"/>
      <c r="D9" s="106" t="s">
        <v>90</v>
      </c>
      <c r="E9" s="261" t="s">
        <v>1916</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1917</v>
      </c>
      <c r="J13" s="70">
        <v>12</v>
      </c>
    </row>
    <row customHeight="1" ht="3">
      <c r="J14" s="70">
        <v>3</v>
      </c>
    </row>
    <row customHeight="1" ht="23.25">
      <c r="C15" s="138"/>
      <c r="D15" s="2500" t="s">
        <v>1918</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46B48-52DF-08AF-5887-0.1E3FBBFE}"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1919</v>
      </c>
      <c r="E7" s="2101"/>
      <c r="F7" s="268"/>
      <c r="M7" s="70">
        <v>22</v>
      </c>
    </row>
    <row customHeight="1" ht="3">
      <c r="C8" s="93"/>
      <c r="D8" s="71"/>
      <c r="E8" s="71"/>
      <c r="M8" s="70">
        <v>3</v>
      </c>
    </row>
    <row customHeight="1" ht="16.8">
      <c r="C9" s="93"/>
      <c r="D9" s="106" t="s">
        <v>90</v>
      </c>
      <c r="E9" s="109" t="s">
        <v>284</v>
      </c>
      <c r="M9" s="70">
        <v>16</v>
      </c>
    </row>
    <row customHeight="1" ht="12.75">
      <c r="C10" s="93"/>
      <c r="D10" s="88" t="s">
        <v>108</v>
      </c>
      <c r="E10" s="88" t="s">
        <v>109</v>
      </c>
      <c r="M10" s="70">
        <v>12</v>
      </c>
    </row>
    <row customHeight="1" ht="15" hidden="1">
      <c r="C11" s="93"/>
      <c r="D11" s="114">
        <v>0</v>
      </c>
      <c r="E11" s="150"/>
      <c r="M11" s="70">
        <v>0</v>
      </c>
    </row>
    <row customHeight="1" ht="14.699999999999998">
      <c r="C12" s="93"/>
      <c r="D12" s="110"/>
      <c r="E12" s="108" t="s">
        <v>1917</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4D035-D418-415D-56E8-0.B77FA42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Муниципальное унитарное предприятие "Югорскэнергогаз"</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104</v>
      </c>
      <c r="F8" s="2193" t="s">
        <v>121</v>
      </c>
      <c r="G8" s="2194"/>
      <c r="H8" s="2193" t="s">
        <v>90</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91</v>
      </c>
      <c r="G9" s="2176" t="s">
        <v>127</v>
      </c>
      <c r="H9" s="2195"/>
      <c r="I9" s="2196"/>
      <c r="J9" s="2102"/>
      <c r="K9" s="1560"/>
      <c r="L9" s="2128" t="s">
        <v>285</v>
      </c>
      <c r="M9" s="2102"/>
      <c r="N9" s="2193" t="s">
        <v>90</v>
      </c>
      <c r="O9" s="2194"/>
      <c r="P9" s="2128" t="s">
        <v>128</v>
      </c>
      <c r="Q9" s="1557"/>
      <c r="R9" s="2128" t="s">
        <v>285</v>
      </c>
      <c r="S9" s="2102"/>
      <c r="T9" s="2193" t="s">
        <v>90</v>
      </c>
      <c r="U9" s="2194"/>
      <c r="V9" s="2128" t="s">
        <v>128</v>
      </c>
      <c r="W9" s="1557"/>
      <c r="X9" s="2128" t="s">
        <v>285</v>
      </c>
      <c r="Y9" s="2102"/>
      <c r="Z9" s="2193" t="s">
        <v>90</v>
      </c>
      <c r="AA9" s="2194"/>
      <c r="AB9" s="2128" t="s">
        <v>286</v>
      </c>
      <c r="AC9" s="1557"/>
      <c r="AD9" s="2128" t="s">
        <v>285</v>
      </c>
      <c r="AE9" s="2102"/>
      <c r="AF9" s="2193" t="s">
        <v>90</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108</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C33AC-6E9D-402F-B69F-0.E0D413E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1920</v>
      </c>
      <c r="C2" s="2501"/>
      <c r="D2" s="2501"/>
      <c r="E2" s="269"/>
      <c r="F2" s="90">
        <v>22</v>
      </c>
    </row>
    <row customHeight="1" ht="3">
      <c r="F3" s="90">
        <v>3</v>
      </c>
    </row>
    <row customHeight="1" ht="23.25">
      <c r="B4" s="2615" t="s">
        <v>1921</v>
      </c>
      <c r="C4" s="384" t="s">
        <v>1922</v>
      </c>
      <c r="D4" s="384" t="s">
        <v>1923</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C66C3-0363-CA52-D88E-0.9CB1598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1924</v>
      </c>
    </row>
    <row r="4" s="265" customFormat="1" customHeight="1" ht="15">
      <c r="C4" s="1817"/>
      <c r="D4" s="114"/>
      <c r="E4" s="378"/>
    </row>
    <row r="6" s="1816" customFormat="1" customHeight="1" ht="17.25">
      <c r="A6" s="1816" t="s">
        <v>1925</v>
      </c>
    </row>
    <row r="8" s="265" customFormat="1" customHeight="1" ht="17.25">
      <c r="C8" s="1818"/>
      <c r="D8" s="114"/>
      <c r="E8" s="115"/>
    </row>
    <row r="11" s="1816" customFormat="1" customHeight="1" ht="17.25">
      <c r="A11" s="1816" t="s">
        <v>1926</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1927</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1930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108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1931</v>
      </c>
    </row>
    <row customHeight="1" ht="11.25"/>
    <row s="456" customFormat="1" customHeight="1" ht="22.5">
      <c r="A39" s="1792"/>
      <c r="B39" s="458"/>
      <c r="C39" s="860"/>
      <c r="D39" s="441"/>
      <c r="E39" s="861"/>
      <c r="F39" s="1813"/>
      <c r="G39" s="1823"/>
      <c r="H39" s="476"/>
    </row>
    <row customHeight="1" ht="11.25"/>
    <row s="1816" customFormat="1" customHeight="1" ht="11.25">
      <c r="A41" s="1816" t="s">
        <v>1932</v>
      </c>
    </row>
    <row customHeight="1" ht="11.25"/>
    <row s="456" customFormat="1" customHeight="1" ht="22.5">
      <c r="A43" s="458"/>
      <c r="B43" s="458"/>
      <c r="C43" s="458"/>
      <c r="D43" s="441"/>
      <c r="E43" s="861"/>
      <c r="F43" s="862"/>
      <c r="G43" s="1823"/>
      <c r="H43" s="476"/>
    </row>
    <row customHeight="1" ht="11.25"/>
    <row s="1816" customFormat="1" customHeight="1" ht="11.25">
      <c r="A45" s="1816" t="s">
        <v>1933</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1934</v>
      </c>
    </row>
    <row r="56" s="1613" customFormat="1" customHeight="1" ht="18.75">
      <c r="A56" s="90"/>
      <c r="B56" s="1824"/>
      <c r="C56" s="1824"/>
      <c r="D56" s="1825"/>
      <c r="E56" s="1810"/>
      <c r="F56" s="869">
        <v>13</v>
      </c>
      <c r="G56" s="868"/>
      <c r="H56" s="794"/>
      <c r="I56" s="792"/>
      <c r="J56" s="521" t="s">
        <v>67</v>
      </c>
      <c r="K56" s="1826" t="s">
        <v>22</v>
      </c>
      <c r="L56" s="90"/>
      <c r="M56" s="1637"/>
      <c r="N56" s="1637"/>
      <c r="O56" s="1637"/>
      <c r="P56" s="517" t="s">
        <v>389</v>
      </c>
      <c r="Q56" s="517" t="s">
        <v>390</v>
      </c>
      <c r="R56" s="518" t="s">
        <v>391</v>
      </c>
      <c r="S56" s="1637" t="s">
        <v>392</v>
      </c>
      <c r="T56" s="1637"/>
      <c r="U56" s="1637"/>
      <c r="V56" s="1637"/>
    </row>
    <row r="58" s="1816" customFormat="1" customHeight="1" ht="11.25">
      <c r="A58" s="1816" t="s">
        <v>1935</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1936</v>
      </c>
    </row>
    <row r="64" s="1824" customFormat="1" customHeight="1" ht="15">
      <c r="A64" s="146" t="s">
        <v>92</v>
      </c>
      <c r="B64" s="126" t="s">
        <v>22</v>
      </c>
      <c r="C64" s="1827"/>
      <c r="D64" s="129"/>
      <c r="E64" s="382"/>
      <c r="F64" s="382"/>
      <c r="G64" s="1804"/>
      <c r="H64" s="1826"/>
      <c r="I64" s="1805"/>
      <c r="K64" s="273"/>
      <c r="L64" s="274"/>
    </row>
    <row r="66" s="1816" customFormat="1" customHeight="1" ht="11.25">
      <c r="A66" s="1816" t="s">
        <v>1937</v>
      </c>
    </row>
    <row r="68" s="1636" customFormat="1" customHeight="1" ht="14.25">
      <c r="A68" s="344"/>
      <c r="B68" s="1161"/>
      <c r="C68" s="377"/>
      <c r="D68" s="1811"/>
      <c r="E68" s="887"/>
      <c r="F68" s="1826"/>
      <c r="G68" s="90"/>
      <c r="I68" s="1625"/>
      <c r="J68" s="1625"/>
    </row>
    <row r="70" s="1816" customFormat="1" customHeight="1" ht="11.25">
      <c r="A70" s="1816" t="s">
        <v>1938</v>
      </c>
    </row>
    <row r="72" s="1636" customFormat="1" customHeight="1" ht="27">
      <c r="A72" s="1167"/>
      <c r="B72" s="1167"/>
      <c r="C72" s="1167"/>
      <c r="D72" s="1161"/>
      <c r="E72" s="1828"/>
      <c r="F72" s="2582"/>
      <c r="G72" s="2583"/>
      <c r="H72" s="2584" t="s">
        <v>67</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67</v>
      </c>
      <c r="Z72" s="1809"/>
      <c r="AA72" s="1793">
        <v>1</v>
      </c>
      <c r="AB72" s="1243"/>
      <c r="AD72" s="1637" t="s">
        <v>1939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992</v>
      </c>
    </row>
    <row r="75" s="1816" customFormat="1" customHeight="1" ht="11.25">
      <c r="A75" s="1816" t="s">
        <v>1940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1939</v>
      </c>
    </row>
    <row r="79" s="1816" customFormat="1" customHeight="1" ht="11.25">
      <c r="A79" s="1816" t="s">
        <v>1941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1029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1027</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1027</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1028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1134</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1946</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1947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1947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1948</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1947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1949</v>
      </c>
    </row>
    <row r="139" s="1851" customFormat="1" customHeight="1" ht="45">
      <c r="A139" s="1807"/>
      <c r="B139" s="1161"/>
      <c r="C139" s="413"/>
      <c r="D139" s="90"/>
      <c r="E139" s="2573"/>
      <c r="F139" s="2109" t="s">
        <v>108</v>
      </c>
      <c r="G139" s="2576" t="s">
        <v>22</v>
      </c>
      <c r="H139" s="290"/>
      <c r="I139" s="638" t="s">
        <v>108</v>
      </c>
      <c r="J139" s="1808" t="s">
        <v>1950</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1041</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1041</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1953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67</v>
      </c>
      <c r="L154" s="2109"/>
      <c r="M154" s="2109" t="s">
        <v>108</v>
      </c>
      <c r="N154" s="2505" t="str">
        <f>IF(Z154="","",INDEX(TERRITORY_MR_LIST,MATCH(Z154,TERRITORY_LIST_ID,0)))</f>
        <v/>
      </c>
      <c r="O154" s="2186" t="s">
        <v>67</v>
      </c>
      <c r="P154" s="2109"/>
      <c r="Q154" s="2109" t="s">
        <v>108</v>
      </c>
      <c r="R154" s="2503" t="s">
        <v>22</v>
      </c>
      <c r="S154" s="2108" t="s">
        <v>67</v>
      </c>
      <c r="T154" s="1812"/>
      <c r="U154" s="1812" t="s">
        <v>108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67</v>
      </c>
      <c r="L160" s="2109"/>
      <c r="M160" s="2109" t="s">
        <v>108</v>
      </c>
      <c r="N160" s="2505" t="str">
        <f>IF(Z160="","",INDEX(TERRITORY_MR_LIST,MATCH(Z160,TERRITORY_LIST_ID,0)))</f>
        <v/>
      </c>
      <c r="O160" s="2186" t="s">
        <v>67</v>
      </c>
      <c r="P160" s="2109"/>
      <c r="Q160" s="2109" t="s">
        <v>108</v>
      </c>
      <c r="R160" s="2503" t="s">
        <v>22</v>
      </c>
      <c r="S160" s="2108" t="s">
        <v>67</v>
      </c>
      <c r="T160" s="1812"/>
      <c r="U160" s="1812" t="s">
        <v>108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67</v>
      </c>
      <c r="P165" s="2109"/>
      <c r="Q165" s="2109" t="s">
        <v>108</v>
      </c>
      <c r="R165" s="2503" t="s">
        <v>22</v>
      </c>
      <c r="S165" s="2108" t="s">
        <v>67</v>
      </c>
      <c r="T165" s="1812"/>
      <c r="U165" s="1812" t="s">
        <v>108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22</v>
      </c>
      <c r="S169" s="2108" t="s">
        <v>67</v>
      </c>
      <c r="T169" s="1812"/>
      <c r="U169" s="1812" t="s">
        <v>108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67</v>
      </c>
      <c r="L176" s="2109"/>
      <c r="M176" s="2109" t="s">
        <v>108</v>
      </c>
      <c r="N176" s="2505" t="str">
        <f>IF(Z176="","",INDEX(TERRITORY_MR_LIST,MATCH(Z176,TERRITORY_LIST_ID,0)))</f>
        <v/>
      </c>
      <c r="O176" s="2186" t="s">
        <v>67</v>
      </c>
      <c r="P176" s="2109"/>
      <c r="Q176" s="2109" t="s">
        <v>108</v>
      </c>
      <c r="R176" s="2503" t="s">
        <v>22</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67</v>
      </c>
      <c r="L182" s="2109"/>
      <c r="M182" s="2109" t="s">
        <v>108</v>
      </c>
      <c r="N182" s="2505" t="str">
        <f>IF(Z182="","",INDEX(TERRITORY_MR_LIST,MATCH(Z182,TERRITORY_LIST_ID,0)))</f>
        <v/>
      </c>
      <c r="O182" s="2186" t="s">
        <v>67</v>
      </c>
      <c r="P182" s="2109"/>
      <c r="Q182" s="2109" t="s">
        <v>108</v>
      </c>
      <c r="R182" s="2503" t="s">
        <v>22</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67</v>
      </c>
      <c r="P187" s="2109"/>
      <c r="Q187" s="2109" t="s">
        <v>108</v>
      </c>
      <c r="R187" s="2503" t="s">
        <v>22</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22</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1955</v>
      </c>
    </row>
    <row customHeight="1" ht="17.25">
      <c r="G201" s="1840"/>
      <c r="H201" s="1840"/>
      <c r="I201" s="1840"/>
      <c r="M201" s="1836"/>
    </row>
    <row s="1851" customFormat="1" customHeight="1" ht="15">
      <c r="D202" s="2524"/>
      <c r="E202" s="2200"/>
      <c r="F202" s="2200"/>
      <c r="G202" s="2186"/>
      <c r="H202" s="1565"/>
      <c r="I202" s="2528">
        <v>1</v>
      </c>
      <c r="J202" s="2502"/>
      <c r="K202" s="1580"/>
      <c r="L202" s="2186" t="s">
        <v>67</v>
      </c>
      <c r="M202" s="2186" t="s">
        <v>67</v>
      </c>
      <c r="N202" s="1565"/>
      <c r="O202" s="2109" t="s">
        <v>108</v>
      </c>
      <c r="P202" s="2518"/>
      <c r="Q202" s="1581"/>
      <c r="R202" s="2186" t="s">
        <v>67</v>
      </c>
      <c r="S202" s="2186" t="s">
        <v>67</v>
      </c>
      <c r="T202" s="1856"/>
      <c r="U202" s="2109" t="s">
        <v>108</v>
      </c>
      <c r="V202" s="2525" t="str">
        <f>IF(AK202="","",INDEX(TERRITORY_MR_LIST,MATCH(AK202,TERRITORY_LIST_ID,0)))</f>
        <v/>
      </c>
      <c r="W202" s="1582"/>
      <c r="X202" s="2186" t="s">
        <v>67</v>
      </c>
      <c r="Y202" s="2186" t="s">
        <v>19</v>
      </c>
      <c r="Z202" s="1565"/>
      <c r="AA202" s="2109" t="s">
        <v>108</v>
      </c>
      <c r="AB202" s="2527"/>
      <c r="AC202" s="1583"/>
      <c r="AD202" s="2186" t="s">
        <v>67</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1D81C2-8E19-0D93-585D-0.930E58F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1959</v>
      </c>
      <c r="B1" s="847"/>
      <c r="C1" s="983" t="s">
        <v>1960</v>
      </c>
      <c r="D1" s="981" t="s">
        <v>805</v>
      </c>
      <c r="E1" s="981" t="s">
        <v>851</v>
      </c>
      <c r="F1" s="981" t="s">
        <v>904</v>
      </c>
      <c r="G1" s="981" t="s">
        <v>891</v>
      </c>
      <c r="H1" s="981" t="s">
        <v>1640</v>
      </c>
    </row>
    <row customHeight="1" ht="9">
      <c r="A2" s="984" t="s">
        <v>1961</v>
      </c>
      <c r="B2" s="984"/>
      <c r="C2" s="985" t="str">
        <f>INDEX(TEMPLATE_NUMBER_FORM_LIST,MATCH(TEMPLATE_SPHERE,TEMPLATE_SPHERE_LIST,0))</f>
        <v>16</v>
      </c>
      <c r="D2" s="984" t="s">
        <v>1490</v>
      </c>
      <c r="E2" s="984" t="s">
        <v>148</v>
      </c>
      <c r="F2" s="986" t="s">
        <v>148</v>
      </c>
      <c r="G2" s="984" t="s">
        <v>148</v>
      </c>
      <c r="H2" s="987"/>
    </row>
    <row customHeight="1" ht="63">
      <c r="A3" s="847"/>
      <c r="B3" s="847" t="s">
        <v>108</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1963</v>
      </c>
      <c r="B4" s="847" t="s">
        <v>109</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1964</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1965</v>
      </c>
    </row>
    <row customHeight="1" ht="117">
      <c r="A5" s="847" t="s">
        <v>1966</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1968</v>
      </c>
    </row>
    <row customHeight="1" ht="90">
      <c r="A6" s="847" t="s">
        <v>1969</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1970</v>
      </c>
      <c r="B7" s="847" t="s">
        <v>110</v>
      </c>
      <c r="C7" s="985" t="str">
        <f>IF(TEMPLATE_SPHERE="HEAT",D7,E7)</f>
        <v>Форма 11. Информация о расходах на капитальный и текущий ремонт основных средств</v>
      </c>
      <c r="D7" s="847" t="s">
        <v>1971</v>
      </c>
      <c r="E7" s="847" t="s">
        <v>1972</v>
      </c>
      <c r="F7" s="987"/>
      <c r="G7" s="987"/>
      <c r="H7" s="987"/>
    </row>
    <row customHeight="1" ht="108">
      <c r="A8" s="847" t="s">
        <v>1973</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1175</v>
      </c>
      <c r="E8" s="847" t="s">
        <v>1974</v>
      </c>
      <c r="F8" s="987"/>
      <c r="G8" s="987"/>
      <c r="H8" s="987"/>
    </row>
    <row customHeight="1" ht="99">
      <c r="A9" s="847" t="s">
        <v>1975</v>
      </c>
      <c r="B9" s="847"/>
      <c r="C9" s="847" t="s">
        <v>1976</v>
      </c>
      <c r="D9" s="847"/>
      <c r="E9" s="847"/>
      <c r="F9" s="987"/>
      <c r="G9" s="987"/>
      <c r="H9" s="987"/>
    </row>
    <row customHeight="1" ht="126">
      <c r="A10" s="847" t="s">
        <v>1977</v>
      </c>
      <c r="B10" s="847"/>
      <c r="C10" s="847" t="s">
        <v>1978</v>
      </c>
      <c r="D10" s="847"/>
      <c r="E10" s="847"/>
      <c r="F10" s="987"/>
      <c r="G10" s="987"/>
      <c r="H10" s="987"/>
    </row>
    <row customHeight="1" ht="108">
      <c r="A11" s="847" t="s">
        <v>1979</v>
      </c>
      <c r="B11" s="847"/>
      <c r="C11" s="847" t="s">
        <v>1980</v>
      </c>
      <c r="D11" s="847"/>
      <c r="E11" s="847"/>
      <c r="F11" s="987"/>
      <c r="G11" s="987"/>
      <c r="H11" s="987"/>
    </row>
    <row customHeight="1" ht="54">
      <c r="A12" s="847" t="s">
        <v>1981</v>
      </c>
      <c r="B12" s="847"/>
      <c r="C12" s="847" t="s">
        <v>1982</v>
      </c>
      <c r="D12" s="847"/>
      <c r="E12" s="847"/>
      <c r="F12" s="987"/>
      <c r="G12" s="987"/>
      <c r="H12" s="987"/>
    </row>
    <row customHeight="1" ht="45">
      <c r="A13" s="847" t="s">
        <v>1983</v>
      </c>
      <c r="B13" s="847"/>
      <c r="C13" s="847" t="s">
        <v>1984</v>
      </c>
      <c r="D13" s="847"/>
      <c r="E13" s="847"/>
      <c r="F13" s="987"/>
      <c r="G13" s="987"/>
      <c r="H13" s="987"/>
    </row>
    <row customHeight="1" ht="117">
      <c r="A14" s="847" t="s">
        <v>1985</v>
      </c>
      <c r="B14" s="847"/>
      <c r="C14" s="847" t="s">
        <v>1986</v>
      </c>
      <c r="D14" s="847"/>
      <c r="E14" s="847"/>
      <c r="F14" s="987"/>
      <c r="G14" s="987"/>
      <c r="H14" s="987"/>
    </row>
    <row customHeight="1" ht="117">
      <c r="A15" s="847" t="s">
        <v>1987</v>
      </c>
      <c r="B15" s="847"/>
      <c r="C15" s="847" t="s">
        <v>1988</v>
      </c>
      <c r="D15" s="847"/>
      <c r="E15" s="847"/>
      <c r="F15" s="987"/>
      <c r="G15" s="987"/>
      <c r="H15" s="987"/>
    </row>
    <row customHeight="1" ht="63">
      <c r="A16" s="847" t="s">
        <v>1989</v>
      </c>
      <c r="B16" s="847"/>
      <c r="C16" s="847" t="s">
        <v>1990</v>
      </c>
      <c r="D16" s="847"/>
      <c r="E16" s="847"/>
      <c r="F16" s="987"/>
      <c r="G16" s="987"/>
      <c r="H16" s="987"/>
    </row>
    <row customHeight="1" ht="54">
      <c r="A17" s="847" t="s">
        <v>1991</v>
      </c>
      <c r="B17" s="847"/>
      <c r="C17" s="985" t="s">
        <v>1992</v>
      </c>
      <c r="D17" s="847"/>
      <c r="E17" s="847"/>
      <c r="F17" s="987"/>
      <c r="G17" s="987"/>
      <c r="H17" s="987"/>
    </row>
    <row customHeight="1" ht="27">
      <c r="A18" s="847" t="s">
        <v>1993</v>
      </c>
      <c r="B18" s="847"/>
      <c r="C18" s="985" t="s">
        <v>1994</v>
      </c>
      <c r="D18" s="847"/>
      <c r="E18" s="847"/>
      <c r="F18" s="987"/>
      <c r="G18" s="987"/>
      <c r="H18" s="987"/>
    </row>
    <row customHeight="1" ht="54">
      <c r="A19" s="847" t="s">
        <v>1995</v>
      </c>
      <c r="B19" s="847"/>
      <c r="C19" s="985" t="s">
        <v>1996</v>
      </c>
      <c r="D19" s="847"/>
      <c r="E19" s="847"/>
      <c r="F19" s="987"/>
      <c r="G19" s="987"/>
      <c r="H19" s="987"/>
    </row>
    <row customHeight="1" ht="36">
      <c r="A20" s="847" t="s">
        <v>1997</v>
      </c>
      <c r="B20" s="847"/>
      <c r="C20" s="985" t="s">
        <v>1998</v>
      </c>
      <c r="D20" s="847"/>
      <c r="E20" s="847"/>
      <c r="F20" s="987"/>
      <c r="G20" s="987"/>
      <c r="H20" s="987"/>
    </row>
    <row customHeight="1" ht="36">
      <c r="A21" s="847" t="s">
        <v>1999</v>
      </c>
      <c r="B21" s="847"/>
      <c r="C21" s="985" t="s">
        <v>2000</v>
      </c>
      <c r="D21" s="847"/>
      <c r="E21" s="847"/>
      <c r="F21" s="987"/>
      <c r="G21" s="987"/>
      <c r="H21" s="987"/>
    </row>
    <row customHeight="1" ht="27">
      <c r="A22" s="847" t="s">
        <v>2001</v>
      </c>
      <c r="B22" s="847"/>
      <c r="C22" s="985" t="s">
        <v>2002</v>
      </c>
      <c r="D22" s="847"/>
      <c r="E22" s="847"/>
      <c r="F22" s="987"/>
      <c r="G22" s="987"/>
      <c r="H22" s="987"/>
    </row>
    <row customHeight="1" ht="36">
      <c r="A23" s="847" t="s">
        <v>2003</v>
      </c>
      <c r="B23" s="847"/>
      <c r="C23" s="985" t="s">
        <v>2004</v>
      </c>
      <c r="D23" s="847"/>
      <c r="E23" s="847"/>
      <c r="F23" s="987"/>
      <c r="G23" s="987"/>
      <c r="H23" s="987"/>
    </row>
    <row customHeight="1" ht="28.5">
      <c r="A24" s="847" t="s">
        <v>2005</v>
      </c>
      <c r="B24" s="847"/>
      <c r="C24" s="985" t="s">
        <v>2006</v>
      </c>
      <c r="D24" s="847"/>
      <c r="E24" s="847"/>
      <c r="F24" s="987"/>
      <c r="G24" s="987"/>
      <c r="H24" s="987"/>
    </row>
    <row customHeight="1" ht="36">
      <c r="A25" s="847" t="s">
        <v>2007</v>
      </c>
      <c r="B25" s="847"/>
      <c r="C25" s="985" t="s">
        <v>2008</v>
      </c>
      <c r="D25" s="847"/>
      <c r="E25" s="847"/>
      <c r="F25" s="987"/>
      <c r="G25" s="987"/>
      <c r="H25" s="987"/>
    </row>
    <row customHeight="1" ht="27">
      <c r="A26" s="847" t="s">
        <v>2009</v>
      </c>
      <c r="B26" s="847"/>
      <c r="C26" s="985" t="s">
        <v>2010</v>
      </c>
      <c r="D26" s="847"/>
      <c r="E26" s="847"/>
      <c r="F26" s="987"/>
      <c r="G26" s="987"/>
      <c r="H26" s="987"/>
    </row>
    <row customHeight="1" ht="36">
      <c r="A27" s="847" t="s">
        <v>2011</v>
      </c>
      <c r="B27" s="847"/>
      <c r="C27" s="985" t="s">
        <v>2012</v>
      </c>
      <c r="D27" s="847"/>
      <c r="E27" s="847"/>
      <c r="F27" s="987"/>
      <c r="G27" s="987"/>
      <c r="H27" s="987"/>
    </row>
    <row customHeight="1" ht="28.5">
      <c r="A28" s="847" t="s">
        <v>2013</v>
      </c>
      <c r="B28" s="847"/>
      <c r="C28" s="985" t="s">
        <v>2014</v>
      </c>
      <c r="D28" s="847"/>
      <c r="E28" s="847"/>
      <c r="F28" s="987"/>
      <c r="G28" s="987"/>
      <c r="H28" s="987"/>
    </row>
    <row customHeight="1" ht="126">
      <c r="A29" s="847" t="s">
        <v>2015</v>
      </c>
      <c r="B29" s="847" t="s">
        <v>1591</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2017</v>
      </c>
    </row>
    <row customHeight="1" ht="36">
      <c r="A30" s="847" t="s">
        <v>2018</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2020</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2021</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2022</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2024</v>
      </c>
    </row>
    <row customHeight="1" ht="9">
      <c r="A33" s="847"/>
      <c r="B33" s="847"/>
      <c r="C33" s="985"/>
      <c r="D33" s="847"/>
      <c r="E33" s="847"/>
      <c r="F33" s="987"/>
      <c r="G33" s="987"/>
      <c r="H33" s="987"/>
    </row>
    <row customHeight="1" ht="9">
      <c r="A34" s="847"/>
      <c r="B34" s="847" t="s">
        <v>1528</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6DDE4E3-0918-3E6D-15EE-0.EED02F8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2025</v>
      </c>
      <c r="D1" s="899"/>
      <c r="E1" s="899"/>
      <c r="F1" s="899"/>
      <c r="G1" s="899"/>
      <c r="H1" s="899" t="s">
        <v>2026</v>
      </c>
      <c r="I1" s="899"/>
      <c r="J1" s="899"/>
      <c r="K1" s="899"/>
      <c r="L1" s="899"/>
      <c r="M1" s="899" t="s">
        <v>2027</v>
      </c>
      <c r="N1" s="899" t="s">
        <v>2028</v>
      </c>
      <c r="O1" s="2593" t="s">
        <v>2029</v>
      </c>
      <c r="P1" s="2593"/>
      <c r="Q1" s="2593"/>
      <c r="R1" s="2593"/>
      <c r="S1" s="2593"/>
      <c r="T1" s="2593" t="s">
        <v>2027</v>
      </c>
      <c r="U1" s="2593"/>
      <c r="V1" s="2593"/>
      <c r="W1" s="2593"/>
      <c r="X1" s="2593"/>
      <c r="Y1" s="1000"/>
      <c r="Z1" s="2593" t="s">
        <v>2030</v>
      </c>
      <c r="AA1" s="2593"/>
      <c r="AB1" s="2593"/>
      <c r="AC1" s="2593"/>
      <c r="AD1" s="2593"/>
    </row>
    <row customHeight="1" ht="18">
      <c r="A2" s="847"/>
      <c r="B2" s="847"/>
      <c r="C2" s="842" t="s">
        <v>805</v>
      </c>
      <c r="D2" s="842" t="s">
        <v>851</v>
      </c>
      <c r="E2" s="842" t="s">
        <v>904</v>
      </c>
      <c r="F2" s="842" t="s">
        <v>891</v>
      </c>
      <c r="G2" s="842" t="s">
        <v>1640</v>
      </c>
      <c r="H2" s="844"/>
      <c r="I2" s="844"/>
      <c r="J2" s="844"/>
      <c r="K2" s="844"/>
      <c r="L2" s="844"/>
      <c r="M2" s="844"/>
      <c r="N2" s="844"/>
      <c r="O2" s="842" t="s">
        <v>805</v>
      </c>
      <c r="P2" s="842" t="s">
        <v>851</v>
      </c>
      <c r="Q2" s="842" t="s">
        <v>891</v>
      </c>
      <c r="R2" s="842" t="s">
        <v>904</v>
      </c>
      <c r="S2" s="842" t="s">
        <v>1640</v>
      </c>
      <c r="T2" s="842" t="s">
        <v>805</v>
      </c>
      <c r="U2" s="842" t="s">
        <v>851</v>
      </c>
      <c r="V2" s="842" t="s">
        <v>891</v>
      </c>
      <c r="W2" s="842" t="s">
        <v>904</v>
      </c>
      <c r="X2" s="842" t="s">
        <v>1640</v>
      </c>
      <c r="Y2" s="842"/>
      <c r="Z2" s="842" t="s">
        <v>805</v>
      </c>
      <c r="AA2" s="851" t="s">
        <v>851</v>
      </c>
      <c r="AB2" s="842" t="s">
        <v>891</v>
      </c>
      <c r="AC2" s="842" t="s">
        <v>904</v>
      </c>
      <c r="AD2" s="842" t="s">
        <v>1640</v>
      </c>
    </row>
    <row customHeight="1" ht="162">
      <c r="A3" s="846" t="s">
        <v>27</v>
      </c>
      <c r="B3" s="846"/>
      <c r="C3" s="2597" t="s">
        <v>2031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2032</v>
      </c>
      <c r="AA3" s="844" t="s">
        <v>2033</v>
      </c>
      <c r="AB3" s="847" t="s">
        <v>2034</v>
      </c>
      <c r="AC3" s="847" t="s">
        <v>2035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1578</v>
      </c>
      <c r="D11" s="2600" t="s">
        <v>1574</v>
      </c>
      <c r="E11" s="2600" t="s">
        <v>1672</v>
      </c>
      <c r="F11" s="2600" t="s">
        <v>2036</v>
      </c>
      <c r="G11" s="2600"/>
      <c r="H11" s="899" t="s">
        <v>2037</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2038</v>
      </c>
      <c r="U11" s="844" t="s">
        <v>2039</v>
      </c>
      <c r="V11" s="844"/>
      <c r="W11" s="844"/>
      <c r="X11" s="844"/>
      <c r="Y11" s="1001"/>
      <c r="Z11" s="847" t="s">
        <v>2040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2041</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2042</v>
      </c>
      <c r="U12" s="844" t="s">
        <v>2043</v>
      </c>
      <c r="V12" s="844"/>
      <c r="W12" s="844"/>
      <c r="X12" s="844"/>
      <c r="Y12" s="1001"/>
      <c r="Z12" s="847" t="s">
        <v>2044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2045</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2046</v>
      </c>
      <c r="U13" s="845" t="s">
        <v>2047</v>
      </c>
      <c r="V13" s="845"/>
      <c r="W13" s="845"/>
      <c r="X13" s="844"/>
      <c r="Y13" s="1001"/>
      <c r="Z13" s="847" t="s">
        <v>2048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2050</v>
      </c>
      <c r="AA14" s="850" t="s">
        <v>2050</v>
      </c>
      <c r="AB14" s="847"/>
      <c r="AC14" s="847"/>
      <c r="AD14" s="847"/>
    </row>
    <row customHeight="1" ht="108">
      <c r="A15" s="2594"/>
      <c r="B15" s="900">
        <v>5</v>
      </c>
      <c r="C15" s="2601"/>
      <c r="D15" s="2601"/>
      <c r="E15" s="2601"/>
      <c r="F15" s="2601"/>
      <c r="G15" s="2601"/>
      <c r="H15" s="2595" t="s">
        <v>2051</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1675</v>
      </c>
      <c r="B18" s="900">
        <v>1</v>
      </c>
      <c r="C18" s="844" t="s">
        <v>2037</v>
      </c>
      <c r="D18" s="968" t="s">
        <v>2037</v>
      </c>
      <c r="E18" s="844" t="s">
        <v>2037</v>
      </c>
      <c r="F18" s="844" t="s">
        <v>2037</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2054</v>
      </c>
      <c r="U18" s="847" t="s">
        <v>2055</v>
      </c>
      <c r="V18" s="847" t="s">
        <v>2056</v>
      </c>
      <c r="W18" s="847" t="s">
        <v>2057</v>
      </c>
      <c r="X18" s="844"/>
      <c r="Y18" s="1001"/>
      <c r="Z18" s="847" t="s">
        <v>2058</v>
      </c>
      <c r="AA18" s="850" t="s">
        <v>2059</v>
      </c>
      <c r="AB18" s="850" t="s">
        <v>2059</v>
      </c>
      <c r="AC18" s="850" t="s">
        <v>2059</v>
      </c>
      <c r="AD18" s="847"/>
    </row>
    <row customHeight="1" ht="36">
      <c r="A19" s="846"/>
      <c r="B19" s="900">
        <v>2</v>
      </c>
      <c r="C19" s="844" t="s">
        <v>2041</v>
      </c>
      <c r="D19" s="968" t="s">
        <v>2041</v>
      </c>
      <c r="E19" s="844" t="s">
        <v>2041</v>
      </c>
      <c r="F19" s="844" t="s">
        <v>2041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2060</v>
      </c>
      <c r="U19" s="847" t="s">
        <v>2061</v>
      </c>
      <c r="V19" s="847" t="s">
        <v>2062</v>
      </c>
      <c r="W19" s="847" t="s">
        <v>2063</v>
      </c>
      <c r="X19" s="844"/>
      <c r="Y19" s="1001"/>
      <c r="Z19" s="847" t="s">
        <v>2064</v>
      </c>
      <c r="AA19" s="850" t="s">
        <v>2064</v>
      </c>
      <c r="AB19" s="850" t="s">
        <v>2064</v>
      </c>
      <c r="AC19" s="850" t="s">
        <v>2064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706</v>
      </c>
      <c r="P20" s="958" t="s">
        <v>706</v>
      </c>
      <c r="Q20" s="958" t="s">
        <v>706</v>
      </c>
      <c r="R20" s="958" t="s">
        <v>706</v>
      </c>
      <c r="S20" s="958"/>
      <c r="T20" s="965" t="s">
        <v>2065</v>
      </c>
      <c r="U20" s="847" t="s">
        <v>2066</v>
      </c>
      <c r="V20" s="847" t="s">
        <v>2067</v>
      </c>
      <c r="W20" s="847" t="s">
        <v>2068</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304</v>
      </c>
      <c r="P21" s="958"/>
      <c r="Q21" s="958"/>
      <c r="R21" s="958"/>
      <c r="S21" s="958"/>
      <c r="T21" s="965" t="s">
        <v>2069</v>
      </c>
      <c r="U21" s="847"/>
      <c r="V21" s="847"/>
      <c r="W21" s="847"/>
      <c r="X21" s="844"/>
      <c r="Y21" s="1001"/>
      <c r="Z21" s="847" t="s">
        <v>2070</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304</v>
      </c>
      <c r="R22" s="958"/>
      <c r="S22" s="958"/>
      <c r="T22" s="965"/>
      <c r="U22" s="847"/>
      <c r="V22" s="847" t="s">
        <v>2071</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307</v>
      </c>
      <c r="R23" s="958"/>
      <c r="S23" s="958"/>
      <c r="T23" s="965"/>
      <c r="U23" s="847"/>
      <c r="V23" s="847" t="s">
        <v>2072</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726</v>
      </c>
      <c r="R24" s="958"/>
      <c r="S24" s="958"/>
      <c r="T24" s="965"/>
      <c r="U24" s="847"/>
      <c r="V24" s="847" t="s">
        <v>2073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2074</v>
      </c>
      <c r="U25" s="847" t="s">
        <v>2074</v>
      </c>
      <c r="V25" s="847" t="s">
        <v>2074</v>
      </c>
      <c r="W25" s="847" t="s">
        <v>2074</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722</v>
      </c>
      <c r="P26" s="958" t="s">
        <v>716</v>
      </c>
      <c r="Q26" s="958" t="s">
        <v>2075</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2076</v>
      </c>
      <c r="V26" s="965" t="s">
        <v>2076</v>
      </c>
      <c r="W26" s="965" t="s">
        <v>2076</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724</v>
      </c>
      <c r="P27" s="958" t="s">
        <v>718</v>
      </c>
      <c r="Q27" s="958" t="s">
        <v>2077</v>
      </c>
      <c r="R27" s="958" t="s">
        <v>718</v>
      </c>
      <c r="S27" s="958"/>
      <c r="T27" s="965" t="s">
        <v>2078</v>
      </c>
      <c r="U27" s="965" t="s">
        <v>2078</v>
      </c>
      <c r="V27" s="965" t="s">
        <v>2078</v>
      </c>
      <c r="W27" s="965" t="s">
        <v>2078</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726</v>
      </c>
      <c r="P28" s="958"/>
      <c r="Q28" s="958"/>
      <c r="R28" s="958"/>
      <c r="S28" s="958"/>
      <c r="T28" s="965" t="s">
        <v>2079</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2080</v>
      </c>
      <c r="V29" s="847"/>
      <c r="W29" s="847" t="s">
        <v>2080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735</v>
      </c>
      <c r="P30" s="958" t="s">
        <v>726</v>
      </c>
      <c r="Q30" s="958" t="s">
        <v>735</v>
      </c>
      <c r="R30" s="958" t="s">
        <v>726</v>
      </c>
      <c r="S30" s="958"/>
      <c r="T30" s="965" t="s">
        <v>2081</v>
      </c>
      <c r="U30" s="847" t="s">
        <v>2081</v>
      </c>
      <c r="V30" s="847" t="s">
        <v>2081</v>
      </c>
      <c r="W30" s="847" t="s">
        <v>2081</v>
      </c>
      <c r="X30" s="844"/>
      <c r="Y30" s="1001"/>
      <c r="Z30" s="847"/>
      <c r="AA30" s="850" t="s">
        <v>2082</v>
      </c>
      <c r="AB30" s="850" t="s">
        <v>2082</v>
      </c>
      <c r="AC30" s="850" t="s">
        <v>2082</v>
      </c>
      <c r="AD30" s="847"/>
    </row>
    <row customHeight="1" ht="18">
      <c r="A31" s="846"/>
      <c r="B31" s="900">
        <v>14</v>
      </c>
      <c r="C31" s="844" t="s">
        <v>2083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2084</v>
      </c>
      <c r="P31" s="958" t="s">
        <v>729</v>
      </c>
      <c r="Q31" s="958" t="s">
        <v>2084</v>
      </c>
      <c r="R31" s="958" t="s">
        <v>729</v>
      </c>
      <c r="S31" s="958"/>
      <c r="T31" s="966" t="s">
        <v>2085</v>
      </c>
      <c r="U31" s="847" t="s">
        <v>2085</v>
      </c>
      <c r="V31" s="847" t="s">
        <v>2085</v>
      </c>
      <c r="W31" s="847" t="s">
        <v>2085</v>
      </c>
      <c r="X31" s="844"/>
      <c r="Y31" s="1001"/>
      <c r="Z31" s="847"/>
      <c r="AA31" s="850"/>
      <c r="AB31" s="850"/>
      <c r="AC31" s="850"/>
      <c r="AD31" s="847"/>
    </row>
    <row customHeight="1" ht="36">
      <c r="A32" s="846"/>
      <c r="B32" s="900">
        <v>15</v>
      </c>
      <c r="C32" s="844" t="s">
        <v>2086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2087</v>
      </c>
      <c r="P32" s="958" t="s">
        <v>731</v>
      </c>
      <c r="Q32" s="958" t="s">
        <v>2087</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2088</v>
      </c>
      <c r="V32" s="847" t="s">
        <v>2088</v>
      </c>
      <c r="W32" s="847" t="s">
        <v>2088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2089</v>
      </c>
      <c r="V33" s="847" t="s">
        <v>2089</v>
      </c>
      <c r="W33" s="847" t="s">
        <v>2090</v>
      </c>
      <c r="X33" s="844"/>
      <c r="Y33" s="1001"/>
      <c r="Z33" s="847"/>
      <c r="AA33" s="850" t="s">
        <v>2091</v>
      </c>
      <c r="AB33" s="850" t="s">
        <v>2091</v>
      </c>
      <c r="AC33" s="850" t="s">
        <v>2091</v>
      </c>
      <c r="AD33" s="847"/>
    </row>
    <row customHeight="1" ht="27">
      <c r="A34" s="846"/>
      <c r="B34" s="900">
        <v>17</v>
      </c>
      <c r="C34" s="844" t="s">
        <v>2092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2093</v>
      </c>
      <c r="P34" s="958" t="s">
        <v>2075</v>
      </c>
      <c r="Q34" s="958" t="s">
        <v>2093</v>
      </c>
      <c r="R34" s="958" t="s">
        <v>2075</v>
      </c>
      <c r="S34" s="958"/>
      <c r="T34" s="967" t="s">
        <v>2094</v>
      </c>
      <c r="U34" s="847" t="s">
        <v>2094</v>
      </c>
      <c r="V34" s="847" t="s">
        <v>2094</v>
      </c>
      <c r="W34" s="847" t="s">
        <v>2095</v>
      </c>
      <c r="X34" s="844"/>
      <c r="Y34" s="1001"/>
      <c r="Z34" s="847"/>
      <c r="AA34" s="850"/>
      <c r="AB34" s="847"/>
      <c r="AC34" s="847"/>
      <c r="AD34" s="847"/>
    </row>
    <row customHeight="1" ht="45">
      <c r="A35" s="846"/>
      <c r="B35" s="900">
        <v>18</v>
      </c>
      <c r="C35" s="844" t="s">
        <v>2096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2097</v>
      </c>
      <c r="P35" s="958" t="s">
        <v>2077</v>
      </c>
      <c r="Q35" s="958" t="s">
        <v>2097</v>
      </c>
      <c r="R35" s="958" t="s">
        <v>2077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2098</v>
      </c>
      <c r="V35" s="847" t="s">
        <v>2098</v>
      </c>
      <c r="W35" s="847" t="s">
        <v>2098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2099</v>
      </c>
      <c r="U36" s="847" t="s">
        <v>2099</v>
      </c>
      <c r="V36" s="847" t="s">
        <v>2099</v>
      </c>
      <c r="W36" s="847" t="s">
        <v>2099</v>
      </c>
      <c r="X36" s="844"/>
      <c r="Y36" s="1001"/>
      <c r="Z36" s="847"/>
      <c r="AA36" s="850"/>
      <c r="AB36" s="847"/>
      <c r="AC36" s="847"/>
      <c r="AD36" s="847"/>
    </row>
    <row customHeight="1" ht="18">
      <c r="A37" s="846"/>
      <c r="B37" s="900">
        <v>20</v>
      </c>
      <c r="C37" s="844" t="s">
        <v>2100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2101</v>
      </c>
      <c r="P37" s="958" t="s">
        <v>2084</v>
      </c>
      <c r="Q37" s="958" t="s">
        <v>2101</v>
      </c>
      <c r="R37" s="958" t="s">
        <v>2084</v>
      </c>
      <c r="S37" s="958"/>
      <c r="T37" s="965" t="s">
        <v>2102</v>
      </c>
      <c r="U37" s="847" t="s">
        <v>2102</v>
      </c>
      <c r="V37" s="847" t="s">
        <v>2102</v>
      </c>
      <c r="W37" s="847" t="s">
        <v>2102</v>
      </c>
      <c r="X37" s="844"/>
      <c r="Y37" s="1001"/>
      <c r="Z37" s="847"/>
      <c r="AA37" s="850"/>
      <c r="AB37" s="847"/>
      <c r="AC37" s="847"/>
      <c r="AD37" s="847"/>
    </row>
    <row customHeight="1" ht="18">
      <c r="A38" s="846"/>
      <c r="B38" s="900">
        <v>21</v>
      </c>
      <c r="C38" s="844" t="s">
        <v>2103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2104</v>
      </c>
      <c r="P38" s="958" t="s">
        <v>2087</v>
      </c>
      <c r="Q38" s="958" t="s">
        <v>2104</v>
      </c>
      <c r="R38" s="958" t="s">
        <v>2087</v>
      </c>
      <c r="S38" s="958"/>
      <c r="T38" s="965" t="s">
        <v>2105</v>
      </c>
      <c r="U38" s="847" t="s">
        <v>2105</v>
      </c>
      <c r="V38" s="847" t="s">
        <v>2105</v>
      </c>
      <c r="W38" s="847" t="s">
        <v>2105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743</v>
      </c>
      <c r="P39" s="958" t="s">
        <v>737</v>
      </c>
      <c r="Q39" s="958" t="s">
        <v>743</v>
      </c>
      <c r="R39" s="958" t="s">
        <v>737</v>
      </c>
      <c r="S39" s="958"/>
      <c r="T39" s="965" t="s">
        <v>2106</v>
      </c>
      <c r="U39" s="847" t="s">
        <v>2107</v>
      </c>
      <c r="V39" s="847" t="s">
        <v>2108</v>
      </c>
      <c r="W39" s="847" t="s">
        <v>2109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2110</v>
      </c>
      <c r="P40" s="958" t="s">
        <v>739</v>
      </c>
      <c r="Q40" s="958" t="s">
        <v>2110</v>
      </c>
      <c r="R40" s="958" t="s">
        <v>739</v>
      </c>
      <c r="S40" s="958"/>
      <c r="T40" s="844" t="s">
        <v>2111</v>
      </c>
      <c r="U40" s="844" t="s">
        <v>2111</v>
      </c>
      <c r="V40" s="844" t="s">
        <v>2111</v>
      </c>
      <c r="W40" s="844" t="s">
        <v>2111</v>
      </c>
      <c r="X40" s="844"/>
      <c r="Y40" s="1001"/>
      <c r="Z40" s="847" t="s">
        <v>2112</v>
      </c>
      <c r="AA40" s="850" t="s">
        <v>2112</v>
      </c>
      <c r="AB40" s="850" t="s">
        <v>2112</v>
      </c>
      <c r="AC40" s="850" t="s">
        <v>2112</v>
      </c>
      <c r="AD40" s="847"/>
    </row>
    <row customHeight="1" ht="27">
      <c r="A41" s="846"/>
      <c r="B41" s="900">
        <v>24</v>
      </c>
      <c r="C41" s="844" t="s">
        <v>2113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2114</v>
      </c>
      <c r="P41" s="958" t="s">
        <v>2101</v>
      </c>
      <c r="Q41" s="958" t="s">
        <v>2114</v>
      </c>
      <c r="R41" s="958" t="s">
        <v>2101</v>
      </c>
      <c r="S41" s="958"/>
      <c r="T41" s="844" t="s">
        <v>2115</v>
      </c>
      <c r="U41" s="844" t="s">
        <v>2115</v>
      </c>
      <c r="V41" s="844" t="s">
        <v>2115</v>
      </c>
      <c r="W41" s="844" t="s">
        <v>2115</v>
      </c>
      <c r="X41" s="844"/>
      <c r="Y41" s="1001"/>
      <c r="Z41" s="847" t="s">
        <v>2116</v>
      </c>
      <c r="AA41" s="847" t="s">
        <v>2116</v>
      </c>
      <c r="AB41" s="847" t="s">
        <v>2116</v>
      </c>
      <c r="AC41" s="847" t="s">
        <v>2116</v>
      </c>
      <c r="AD41" s="847"/>
    </row>
    <row customHeight="1" ht="27">
      <c r="A42" s="846"/>
      <c r="B42" s="900">
        <v>25</v>
      </c>
      <c r="C42" s="844" t="s">
        <v>2117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2118</v>
      </c>
      <c r="P42" s="958" t="s">
        <v>2104</v>
      </c>
      <c r="Q42" s="958" t="s">
        <v>2118</v>
      </c>
      <c r="R42" s="958" t="s">
        <v>2104</v>
      </c>
      <c r="S42" s="958"/>
      <c r="T42" s="844" t="s">
        <v>2119</v>
      </c>
      <c r="U42" s="844" t="s">
        <v>2119</v>
      </c>
      <c r="V42" s="844" t="s">
        <v>2119</v>
      </c>
      <c r="W42" s="844" t="s">
        <v>2119</v>
      </c>
      <c r="X42" s="844"/>
      <c r="Y42" s="1001"/>
      <c r="Z42" s="847" t="s">
        <v>2120</v>
      </c>
      <c r="AA42" s="847" t="s">
        <v>2120</v>
      </c>
      <c r="AB42" s="847" t="s">
        <v>2120</v>
      </c>
      <c r="AC42" s="847" t="s">
        <v>2120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2121</v>
      </c>
      <c r="P43" s="958" t="s">
        <v>743</v>
      </c>
      <c r="Q43" s="958" t="s">
        <v>2121</v>
      </c>
      <c r="R43" s="958" t="s">
        <v>743</v>
      </c>
      <c r="S43" s="958"/>
      <c r="T43" s="844" t="s">
        <v>2122</v>
      </c>
      <c r="U43" s="844" t="s">
        <v>2122</v>
      </c>
      <c r="V43" s="844" t="s">
        <v>2122</v>
      </c>
      <c r="W43" s="844" t="s">
        <v>2122</v>
      </c>
      <c r="X43" s="844"/>
      <c r="Y43" s="1001"/>
      <c r="Z43" s="847" t="s">
        <v>2123</v>
      </c>
      <c r="AA43" s="847" t="s">
        <v>2123</v>
      </c>
      <c r="AB43" s="847" t="s">
        <v>2123</v>
      </c>
      <c r="AC43" s="847" t="s">
        <v>2123</v>
      </c>
      <c r="AD43" s="847"/>
    </row>
    <row customHeight="1" ht="27">
      <c r="A44" s="846"/>
      <c r="B44" s="900">
        <v>27</v>
      </c>
      <c r="C44" s="844" t="s">
        <v>2124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2125</v>
      </c>
      <c r="P44" s="958" t="s">
        <v>2126</v>
      </c>
      <c r="Q44" s="958" t="s">
        <v>2125</v>
      </c>
      <c r="R44" s="958" t="s">
        <v>2126</v>
      </c>
      <c r="S44" s="958"/>
      <c r="T44" s="844" t="s">
        <v>2115</v>
      </c>
      <c r="U44" s="844" t="s">
        <v>2115</v>
      </c>
      <c r="V44" s="844" t="s">
        <v>2115</v>
      </c>
      <c r="W44" s="844" t="s">
        <v>2115</v>
      </c>
      <c r="X44" s="844"/>
      <c r="Y44" s="1001"/>
      <c r="Z44" s="847" t="s">
        <v>2127</v>
      </c>
      <c r="AA44" s="847" t="s">
        <v>2127</v>
      </c>
      <c r="AB44" s="847" t="s">
        <v>2127</v>
      </c>
      <c r="AC44" s="847" t="s">
        <v>2127</v>
      </c>
      <c r="AD44" s="847"/>
    </row>
    <row customHeight="1" ht="27">
      <c r="A45" s="846"/>
      <c r="B45" s="900">
        <v>28</v>
      </c>
      <c r="C45" s="844" t="s">
        <v>2128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2129</v>
      </c>
      <c r="P45" s="958" t="s">
        <v>2130</v>
      </c>
      <c r="Q45" s="958" t="s">
        <v>2129</v>
      </c>
      <c r="R45" s="958" t="s">
        <v>2130</v>
      </c>
      <c r="S45" s="958"/>
      <c r="T45" s="844" t="s">
        <v>2119</v>
      </c>
      <c r="U45" s="844" t="s">
        <v>2119</v>
      </c>
      <c r="V45" s="844" t="s">
        <v>2119</v>
      </c>
      <c r="W45" s="844" t="s">
        <v>2119</v>
      </c>
      <c r="X45" s="844"/>
      <c r="Y45" s="1001"/>
      <c r="Z45" s="847" t="s">
        <v>2131</v>
      </c>
      <c r="AA45" s="847" t="s">
        <v>2131</v>
      </c>
      <c r="AB45" s="847" t="s">
        <v>2131</v>
      </c>
      <c r="AC45" s="847" t="s">
        <v>2131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2132</v>
      </c>
      <c r="P46" s="958" t="s">
        <v>2110</v>
      </c>
      <c r="Q46" s="958" t="s">
        <v>2132</v>
      </c>
      <c r="R46" s="958" t="s">
        <v>2110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2133</v>
      </c>
      <c r="V46" s="844" t="s">
        <v>2133</v>
      </c>
      <c r="W46" s="844" t="s">
        <v>2133</v>
      </c>
      <c r="X46" s="844"/>
      <c r="Y46" s="1001"/>
      <c r="Z46" s="847" t="s">
        <v>2134</v>
      </c>
      <c r="AA46" s="847" t="s">
        <v>2135</v>
      </c>
      <c r="AB46" s="847" t="s">
        <v>2135</v>
      </c>
      <c r="AC46" s="847" t="s">
        <v>2135</v>
      </c>
      <c r="AD46" s="847"/>
    </row>
    <row customHeight="1" ht="54">
      <c r="A47" s="846"/>
      <c r="B47" s="900">
        <v>30</v>
      </c>
      <c r="C47" s="844" t="s">
        <v>2136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2137</v>
      </c>
      <c r="P47" s="958" t="s">
        <v>2114</v>
      </c>
      <c r="Q47" s="958" t="s">
        <v>2137</v>
      </c>
      <c r="R47" s="958" t="s">
        <v>2114</v>
      </c>
      <c r="S47" s="958"/>
      <c r="T47" s="844" t="s">
        <v>2138</v>
      </c>
      <c r="U47" s="844" t="s">
        <v>2138</v>
      </c>
      <c r="V47" s="844" t="s">
        <v>2138</v>
      </c>
      <c r="W47" s="844" t="s">
        <v>2138</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2121</v>
      </c>
      <c r="Q48" s="958" t="s">
        <v>2139</v>
      </c>
      <c r="R48" s="958" t="s">
        <v>2121</v>
      </c>
      <c r="S48" s="958"/>
      <c r="T48" s="844"/>
      <c r="U48" s="844" t="s">
        <v>2140</v>
      </c>
      <c r="V48" s="844" t="s">
        <v>2141</v>
      </c>
      <c r="W48" s="844" t="s">
        <v>2141</v>
      </c>
      <c r="X48" s="844"/>
      <c r="Y48" s="1001"/>
      <c r="Z48" s="847"/>
      <c r="AA48" s="850" t="s">
        <v>2135</v>
      </c>
      <c r="AB48" s="850" t="s">
        <v>2135</v>
      </c>
      <c r="AC48" s="850" t="s">
        <v>2135</v>
      </c>
      <c r="AD48" s="847"/>
    </row>
    <row customHeight="1" ht="54">
      <c r="A49" s="846"/>
      <c r="B49" s="900">
        <v>32</v>
      </c>
      <c r="C49" s="844" t="s">
        <v>2142</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2125</v>
      </c>
      <c r="Q49" s="958" t="s">
        <v>2143</v>
      </c>
      <c r="R49" s="958" t="s">
        <v>2125</v>
      </c>
      <c r="S49" s="958"/>
      <c r="T49" s="844"/>
      <c r="U49" s="844" t="s">
        <v>2138</v>
      </c>
      <c r="V49" s="844" t="s">
        <v>2138</v>
      </c>
      <c r="W49" s="844" t="s">
        <v>2138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2139</v>
      </c>
      <c r="P50" s="958" t="s">
        <v>2132</v>
      </c>
      <c r="Q50" s="958" t="s">
        <v>2144</v>
      </c>
      <c r="R50" s="958" t="s">
        <v>2132</v>
      </c>
      <c r="S50" s="958"/>
      <c r="T50" s="844" t="s">
        <v>2145</v>
      </c>
      <c r="U50" s="844" t="s">
        <v>2146</v>
      </c>
      <c r="V50" s="844" t="s">
        <v>2147</v>
      </c>
      <c r="W50" s="844" t="s">
        <v>2148</v>
      </c>
      <c r="X50" s="844"/>
      <c r="Y50" s="1001"/>
      <c r="Z50" s="847" t="s">
        <v>2149</v>
      </c>
      <c r="AA50" s="850" t="s">
        <v>2150</v>
      </c>
      <c r="AB50" s="850" t="s">
        <v>2150</v>
      </c>
      <c r="AC50" s="850" t="s">
        <v>2150</v>
      </c>
      <c r="AD50" s="847"/>
    </row>
    <row customHeight="1" ht="27">
      <c r="A51" s="846"/>
      <c r="B51" s="900">
        <v>34</v>
      </c>
      <c r="C51" s="844" t="s">
        <v>2151</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2152</v>
      </c>
      <c r="U51" s="844"/>
      <c r="V51" s="844"/>
      <c r="W51" s="844"/>
      <c r="X51" s="844"/>
      <c r="Y51" s="1001"/>
      <c r="Z51" s="847"/>
      <c r="AA51" s="850"/>
      <c r="AB51" s="850"/>
      <c r="AC51" s="850"/>
      <c r="AD51" s="847"/>
    </row>
    <row customHeight="1" ht="36">
      <c r="A52" s="846"/>
      <c r="B52" s="900">
        <v>35</v>
      </c>
      <c r="C52" s="844" t="s">
        <v>2045</v>
      </c>
      <c r="D52" s="968" t="s">
        <v>2045</v>
      </c>
      <c r="E52" s="844" t="s">
        <v>2045</v>
      </c>
      <c r="F52" s="844" t="s">
        <v>2045</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2153</v>
      </c>
      <c r="U52" s="844" t="s">
        <v>2154</v>
      </c>
      <c r="V52" s="844" t="s">
        <v>2155</v>
      </c>
      <c r="W52" s="844" t="s">
        <v>2156</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2157</v>
      </c>
      <c r="U53" s="844" t="s">
        <v>2157</v>
      </c>
      <c r="V53" s="844" t="s">
        <v>2157</v>
      </c>
      <c r="W53" s="844" t="s">
        <v>2157</v>
      </c>
      <c r="X53" s="844"/>
      <c r="Y53" s="1001"/>
      <c r="Z53" s="847"/>
      <c r="AA53" s="850"/>
      <c r="AB53" s="847"/>
      <c r="AC53" s="847"/>
      <c r="AD53" s="847"/>
    </row>
    <row customHeight="1" ht="18">
      <c r="A54" s="846"/>
      <c r="B54" s="900">
        <v>37</v>
      </c>
      <c r="C54" s="844" t="s">
        <v>2051</v>
      </c>
      <c r="D54" s="968" t="s">
        <v>2051</v>
      </c>
      <c r="E54" s="844" t="s">
        <v>2051</v>
      </c>
      <c r="F54" s="844" t="s">
        <v>2051</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93</v>
      </c>
      <c r="Q54" s="958" t="s">
        <v>93</v>
      </c>
      <c r="R54" s="958" t="s">
        <v>93</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2158</v>
      </c>
      <c r="V55" s="844" t="s">
        <v>2158</v>
      </c>
      <c r="W55" s="844" t="s">
        <v>2158</v>
      </c>
      <c r="X55" s="844"/>
      <c r="Y55" s="1001"/>
      <c r="Z55" s="847" t="s">
        <v>2159</v>
      </c>
      <c r="AA55" s="847" t="s">
        <v>2159</v>
      </c>
      <c r="AB55" s="847" t="s">
        <v>2159</v>
      </c>
      <c r="AC55" s="847" t="s">
        <v>2159</v>
      </c>
      <c r="AD55" s="847"/>
    </row>
    <row customHeight="1" ht="27">
      <c r="A56" s="846"/>
      <c r="B56" s="900">
        <v>39</v>
      </c>
      <c r="C56" s="844" t="s">
        <v>1041</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1159</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2160</v>
      </c>
      <c r="V56" s="844" t="s">
        <v>2160</v>
      </c>
      <c r="W56" s="844" t="s">
        <v>2160</v>
      </c>
      <c r="X56" s="844"/>
      <c r="Y56" s="1001"/>
      <c r="Z56" s="847" t="s">
        <v>756</v>
      </c>
      <c r="AA56" s="847" t="s">
        <v>756</v>
      </c>
      <c r="AB56" s="847" t="s">
        <v>756</v>
      </c>
      <c r="AC56" s="847" t="s">
        <v>756</v>
      </c>
      <c r="AD56" s="847"/>
    </row>
    <row customHeight="1" ht="27">
      <c r="A57" s="846"/>
      <c r="B57" s="900">
        <v>40</v>
      </c>
      <c r="C57" s="844" t="s">
        <v>1043</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2161</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2162</v>
      </c>
      <c r="V57" s="844" t="s">
        <v>2162</v>
      </c>
      <c r="W57" s="844" t="s">
        <v>2162</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2163</v>
      </c>
      <c r="V58" s="844" t="s">
        <v>2163</v>
      </c>
      <c r="W58" s="844" t="s">
        <v>2163</v>
      </c>
      <c r="X58" s="844"/>
      <c r="Y58" s="1001"/>
      <c r="Z58" s="847"/>
      <c r="AA58" s="850"/>
      <c r="AB58" s="847"/>
      <c r="AC58" s="847"/>
      <c r="AD58" s="847"/>
    </row>
    <row customHeight="1" ht="36">
      <c r="A59" s="846"/>
      <c r="B59" s="900">
        <v>42</v>
      </c>
      <c r="C59" s="844">
        <v>3</v>
      </c>
      <c r="D59" s="968" t="s">
        <v>2151</v>
      </c>
      <c r="E59" s="844" t="s">
        <v>2151</v>
      </c>
      <c r="F59" s="844" t="s">
        <v>2151</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110</v>
      </c>
      <c r="Q59" s="958" t="s">
        <v>110</v>
      </c>
      <c r="R59" s="958" t="s">
        <v>110</v>
      </c>
      <c r="S59" s="958"/>
      <c r="T59" s="844"/>
      <c r="U59" s="844" t="s">
        <v>2164</v>
      </c>
      <c r="V59" s="844" t="s">
        <v>2165</v>
      </c>
      <c r="W59" s="844" t="s">
        <v>2166</v>
      </c>
      <c r="X59" s="844"/>
      <c r="Y59" s="1001"/>
      <c r="Z59" s="847"/>
      <c r="AA59" s="850"/>
      <c r="AB59" s="847"/>
      <c r="AC59" s="847"/>
      <c r="AD59" s="847"/>
    </row>
    <row customHeight="1" ht="81">
      <c r="A60" s="846"/>
      <c r="B60" s="900">
        <v>43</v>
      </c>
      <c r="C60" s="844" t="s">
        <v>2167</v>
      </c>
      <c r="D60" s="968" t="s">
        <v>2167</v>
      </c>
      <c r="E60" s="844" t="s">
        <v>2167</v>
      </c>
      <c r="F60" s="844" t="s">
        <v>2167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626</v>
      </c>
      <c r="U60" s="844" t="s">
        <v>626</v>
      </c>
      <c r="V60" s="844" t="s">
        <v>626</v>
      </c>
      <c r="W60" s="844" t="s">
        <v>626</v>
      </c>
      <c r="X60" s="844"/>
      <c r="Y60" s="1001"/>
      <c r="Z60" s="847" t="s">
        <v>2168</v>
      </c>
      <c r="AA60" s="850" t="s">
        <v>2169</v>
      </c>
      <c r="AB60" s="847" t="s">
        <v>2170</v>
      </c>
      <c r="AC60" s="847" t="s">
        <v>2169</v>
      </c>
      <c r="AD60" s="847"/>
    </row>
    <row customHeight="1" ht="9">
      <c r="A61" s="846"/>
      <c r="B61" s="900">
        <v>44</v>
      </c>
      <c r="C61" s="844"/>
      <c r="D61" s="968" t="s">
        <v>2171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2172</v>
      </c>
      <c r="V61" s="844"/>
      <c r="W61" s="844"/>
      <c r="X61" s="844"/>
      <c r="Y61" s="1001"/>
      <c r="Z61" s="847"/>
      <c r="AA61" s="850"/>
      <c r="AB61" s="847"/>
      <c r="AC61" s="847"/>
      <c r="AD61" s="847"/>
    </row>
    <row customHeight="1" ht="9">
      <c r="A62" s="846"/>
      <c r="B62" s="900">
        <v>45</v>
      </c>
      <c r="C62" s="844"/>
      <c r="D62" s="968" t="s">
        <v>2173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111</v>
      </c>
      <c r="Q62" s="958"/>
      <c r="R62" s="958"/>
      <c r="S62" s="958"/>
      <c r="T62" s="844"/>
      <c r="U62" s="844" t="s">
        <v>2174</v>
      </c>
      <c r="V62" s="844"/>
      <c r="W62" s="844"/>
      <c r="X62" s="844"/>
      <c r="Y62" s="1001"/>
      <c r="Z62" s="847"/>
      <c r="AA62" s="850"/>
      <c r="AB62" s="847"/>
      <c r="AC62" s="847"/>
      <c r="AD62" s="847"/>
    </row>
    <row customHeight="1" ht="18">
      <c r="A63" s="846"/>
      <c r="B63" s="900">
        <v>46</v>
      </c>
      <c r="C63" s="844"/>
      <c r="D63" s="968" t="s">
        <v>2175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2176</v>
      </c>
      <c r="V63" s="844"/>
      <c r="W63" s="844"/>
      <c r="X63" s="844"/>
      <c r="Y63" s="1001"/>
      <c r="Z63" s="847"/>
      <c r="AA63" s="850"/>
      <c r="AB63" s="847"/>
      <c r="AC63" s="847"/>
      <c r="AD63" s="847"/>
    </row>
    <row customHeight="1" ht="18">
      <c r="A64" s="846"/>
      <c r="B64" s="900">
        <v>47</v>
      </c>
      <c r="C64" s="844"/>
      <c r="D64" s="968" t="s">
        <v>2177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2178</v>
      </c>
      <c r="V64" s="844"/>
      <c r="W64" s="844"/>
      <c r="X64" s="844"/>
      <c r="Y64" s="1001"/>
      <c r="Z64" s="847"/>
      <c r="AA64" s="850" t="s">
        <v>2179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2092</v>
      </c>
      <c r="Q65" s="958"/>
      <c r="R65" s="958"/>
      <c r="S65" s="958"/>
      <c r="T65" s="844"/>
      <c r="U65" s="844" t="s">
        <v>2180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2096</v>
      </c>
      <c r="Q66" s="958"/>
      <c r="R66" s="958"/>
      <c r="S66" s="958"/>
      <c r="T66" s="844"/>
      <c r="U66" s="844" t="s">
        <v>2181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2182</v>
      </c>
      <c r="Q67" s="958"/>
      <c r="R67" s="958"/>
      <c r="S67" s="958"/>
      <c r="T67" s="844"/>
      <c r="U67" s="844" t="s">
        <v>2183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2184</v>
      </c>
      <c r="Q68" s="958"/>
      <c r="R68" s="958"/>
      <c r="S68" s="958"/>
      <c r="T68" s="844"/>
      <c r="U68" s="844" t="s">
        <v>2185</v>
      </c>
      <c r="V68" s="844"/>
      <c r="W68" s="844"/>
      <c r="X68" s="844"/>
      <c r="Y68" s="1001"/>
      <c r="Z68" s="847"/>
      <c r="AA68" s="850"/>
      <c r="AB68" s="847"/>
      <c r="AC68" s="847"/>
      <c r="AD68" s="847"/>
    </row>
    <row customHeight="1" ht="9">
      <c r="A69" s="846"/>
      <c r="B69" s="900">
        <v>52</v>
      </c>
      <c r="C69" s="844"/>
      <c r="D69" s="968" t="s">
        <v>2186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2187</v>
      </c>
      <c r="V69" s="844"/>
      <c r="W69" s="844"/>
      <c r="X69" s="844"/>
      <c r="Y69" s="1001"/>
      <c r="Z69" s="847"/>
      <c r="AA69" s="850"/>
      <c r="AB69" s="847"/>
      <c r="AC69" s="847"/>
      <c r="AD69" s="847"/>
    </row>
    <row customHeight="1" ht="27">
      <c r="A70" s="846"/>
      <c r="B70" s="900">
        <v>53</v>
      </c>
      <c r="C70" s="844"/>
      <c r="D70" s="968"/>
      <c r="E70" s="844" t="s">
        <v>2171</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2188</v>
      </c>
      <c r="W70" s="844"/>
      <c r="X70" s="844"/>
      <c r="Y70" s="1001"/>
      <c r="Z70" s="847"/>
      <c r="AA70" s="850"/>
      <c r="AB70" s="847"/>
      <c r="AC70" s="847"/>
      <c r="AD70" s="847"/>
    </row>
    <row customHeight="1" ht="36">
      <c r="A71" s="846"/>
      <c r="B71" s="900">
        <v>54</v>
      </c>
      <c r="C71" s="844"/>
      <c r="D71" s="968"/>
      <c r="E71" s="844" t="s">
        <v>2173</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111</v>
      </c>
      <c r="R71" s="958"/>
      <c r="S71" s="958"/>
      <c r="T71" s="844"/>
      <c r="U71" s="844"/>
      <c r="V71" s="844" t="s">
        <v>2189</v>
      </c>
      <c r="W71" s="844"/>
      <c r="X71" s="844"/>
      <c r="Y71" s="1001"/>
      <c r="Z71" s="847"/>
      <c r="AA71" s="850"/>
      <c r="AB71" s="847"/>
      <c r="AC71" s="847"/>
      <c r="AD71" s="847"/>
    </row>
    <row customHeight="1" ht="27">
      <c r="A72" s="846"/>
      <c r="B72" s="900">
        <v>55</v>
      </c>
      <c r="C72" s="844"/>
      <c r="D72" s="968"/>
      <c r="E72" s="844" t="s">
        <v>2175</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147</v>
      </c>
      <c r="R72" s="958"/>
      <c r="S72" s="958"/>
      <c r="T72" s="844"/>
      <c r="U72" s="844"/>
      <c r="V72" s="844" t="s">
        <v>2190</v>
      </c>
      <c r="W72" s="844"/>
      <c r="X72" s="844"/>
      <c r="Y72" s="1001"/>
      <c r="Z72" s="847"/>
      <c r="AA72" s="850"/>
      <c r="AB72" s="847"/>
      <c r="AC72" s="847"/>
      <c r="AD72" s="847"/>
    </row>
    <row customHeight="1" ht="36">
      <c r="A73" s="846"/>
      <c r="B73" s="900">
        <v>56</v>
      </c>
      <c r="C73" s="844"/>
      <c r="D73" s="968"/>
      <c r="E73" s="844" t="s">
        <v>2177</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148</v>
      </c>
      <c r="R73" s="958"/>
      <c r="S73" s="958"/>
      <c r="T73" s="844"/>
      <c r="U73" s="844"/>
      <c r="V73" s="844" t="s">
        <v>2191</v>
      </c>
      <c r="W73" s="844"/>
      <c r="X73" s="844"/>
      <c r="Y73" s="1001"/>
      <c r="Z73" s="847"/>
      <c r="AA73" s="850"/>
      <c r="AB73" s="847"/>
      <c r="AC73" s="847"/>
      <c r="AD73" s="847"/>
    </row>
    <row customHeight="1" ht="18">
      <c r="A74" s="846"/>
      <c r="B74" s="900">
        <v>57</v>
      </c>
      <c r="C74" s="844"/>
      <c r="D74" s="968"/>
      <c r="E74" s="844" t="s">
        <v>2186</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149</v>
      </c>
      <c r="R74" s="958"/>
      <c r="S74" s="958"/>
      <c r="T74" s="844"/>
      <c r="U74" s="844"/>
      <c r="V74" s="844" t="s">
        <v>2192</v>
      </c>
      <c r="W74" s="844"/>
      <c r="X74" s="844"/>
      <c r="Y74" s="1001"/>
      <c r="Z74" s="847"/>
      <c r="AA74" s="850"/>
      <c r="AB74" s="847"/>
      <c r="AC74" s="847"/>
      <c r="AD74" s="847"/>
    </row>
    <row customHeight="1" ht="18">
      <c r="A75" s="846"/>
      <c r="B75" s="900">
        <v>58</v>
      </c>
      <c r="C75" s="844"/>
      <c r="D75" s="968"/>
      <c r="E75" s="844"/>
      <c r="F75" s="844" t="s">
        <v>2171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2193</v>
      </c>
      <c r="X75" s="844"/>
      <c r="Y75" s="1001"/>
      <c r="Z75" s="847"/>
      <c r="AA75" s="850"/>
      <c r="AB75" s="847"/>
      <c r="AC75" s="847"/>
      <c r="AD75" s="847"/>
    </row>
    <row customHeight="1" ht="36">
      <c r="A76" s="846"/>
      <c r="B76" s="900">
        <v>59</v>
      </c>
      <c r="C76" s="844"/>
      <c r="D76" s="968"/>
      <c r="E76" s="844"/>
      <c r="F76" s="844" t="s">
        <v>2173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111</v>
      </c>
      <c r="S76" s="958"/>
      <c r="T76" s="844"/>
      <c r="U76" s="844"/>
      <c r="V76" s="844"/>
      <c r="W76" s="844" t="s">
        <v>2194</v>
      </c>
      <c r="X76" s="844"/>
      <c r="Y76" s="1001"/>
      <c r="Z76" s="847"/>
      <c r="AA76" s="850"/>
      <c r="AB76" s="847"/>
      <c r="AC76" s="847"/>
      <c r="AD76" s="847"/>
    </row>
    <row customHeight="1" ht="18">
      <c r="A77" s="846"/>
      <c r="B77" s="900">
        <v>60</v>
      </c>
      <c r="C77" s="844"/>
      <c r="D77" s="968"/>
      <c r="E77" s="844"/>
      <c r="F77" s="844" t="s">
        <v>2175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2195</v>
      </c>
      <c r="X77" s="844"/>
      <c r="Y77" s="1001"/>
      <c r="Z77" s="847"/>
      <c r="AA77" s="850"/>
      <c r="AB77" s="847"/>
      <c r="AC77" s="847"/>
      <c r="AD77" s="847"/>
    </row>
    <row customHeight="1" ht="72">
      <c r="A78" s="846"/>
      <c r="B78" s="900">
        <v>61</v>
      </c>
      <c r="C78" s="844" t="s">
        <v>2171</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631</v>
      </c>
      <c r="U78" s="844"/>
      <c r="V78" s="844"/>
      <c r="W78" s="844"/>
      <c r="X78" s="844"/>
      <c r="Y78" s="1001"/>
      <c r="Z78" s="847" t="s">
        <v>2196</v>
      </c>
      <c r="AA78" s="850"/>
      <c r="AB78" s="847"/>
      <c r="AC78" s="847"/>
      <c r="AD78" s="847"/>
    </row>
    <row customHeight="1" ht="36">
      <c r="A79" s="846"/>
      <c r="B79" s="900">
        <v>62</v>
      </c>
      <c r="C79" s="844" t="s">
        <v>2173</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111</v>
      </c>
      <c r="P79" s="958"/>
      <c r="Q79" s="958"/>
      <c r="R79" s="958"/>
      <c r="S79" s="958"/>
      <c r="T79" s="844" t="s">
        <v>2197</v>
      </c>
      <c r="U79" s="844"/>
      <c r="V79" s="844"/>
      <c r="W79" s="844"/>
      <c r="X79" s="844"/>
      <c r="Y79" s="1001"/>
      <c r="Z79" s="847" t="s">
        <v>2198</v>
      </c>
      <c r="AA79" s="850"/>
      <c r="AB79" s="847"/>
      <c r="AC79" s="847"/>
      <c r="AD79" s="847"/>
    </row>
    <row customHeight="1" ht="45">
      <c r="A80" s="846"/>
      <c r="B80" s="900">
        <v>63</v>
      </c>
      <c r="C80" s="844" t="s">
        <v>2175</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147</v>
      </c>
      <c r="P80" s="958"/>
      <c r="Q80" s="958"/>
      <c r="R80" s="958"/>
      <c r="S80" s="958"/>
      <c r="T80" s="844" t="s">
        <v>2199</v>
      </c>
      <c r="U80" s="844"/>
      <c r="V80" s="844"/>
      <c r="W80" s="844"/>
      <c r="X80" s="844"/>
      <c r="Y80" s="1001"/>
      <c r="Z80" s="847" t="s">
        <v>2200</v>
      </c>
      <c r="AA80" s="850"/>
      <c r="AB80" s="847"/>
      <c r="AC80" s="847"/>
      <c r="AD80" s="847"/>
    </row>
    <row customHeight="1" ht="36">
      <c r="A81" s="846"/>
      <c r="B81" s="900">
        <v>64</v>
      </c>
      <c r="C81" s="844" t="s">
        <v>2177</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2083</v>
      </c>
      <c r="P81" s="958"/>
      <c r="Q81" s="958"/>
      <c r="R81" s="958"/>
      <c r="S81" s="958"/>
      <c r="T81" s="844" t="s">
        <v>2201</v>
      </c>
      <c r="U81" s="844"/>
      <c r="V81" s="844"/>
      <c r="W81" s="844"/>
      <c r="X81" s="844"/>
      <c r="Y81" s="1001"/>
      <c r="Z81" s="847" t="s">
        <v>2202</v>
      </c>
      <c r="AA81" s="850"/>
      <c r="AB81" s="847"/>
      <c r="AC81" s="847"/>
      <c r="AD81" s="847"/>
    </row>
    <row customHeight="1" ht="90">
      <c r="A82" s="846"/>
      <c r="B82" s="900">
        <v>65</v>
      </c>
      <c r="C82" s="844" t="s">
        <v>2186</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148</v>
      </c>
      <c r="P82" s="958"/>
      <c r="Q82" s="958"/>
      <c r="R82" s="958"/>
      <c r="S82" s="958"/>
      <c r="T82" s="844" t="s">
        <v>2203</v>
      </c>
      <c r="U82" s="844"/>
      <c r="V82" s="844"/>
      <c r="W82" s="844"/>
      <c r="X82" s="844"/>
      <c r="Y82" s="1001"/>
      <c r="Z82" s="847" t="s">
        <v>2204</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2092</v>
      </c>
      <c r="P83" s="958"/>
      <c r="Q83" s="958"/>
      <c r="R83" s="958"/>
      <c r="S83" s="958"/>
      <c r="T83" s="844" t="s">
        <v>2205</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2206</v>
      </c>
      <c r="P84" s="958"/>
      <c r="Q84" s="958"/>
      <c r="R84" s="958"/>
      <c r="S84" s="958"/>
      <c r="T84" s="844" t="s">
        <v>2207</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2096</v>
      </c>
      <c r="P85" s="958"/>
      <c r="Q85" s="958"/>
      <c r="R85" s="958"/>
      <c r="S85" s="958"/>
      <c r="T85" s="844" t="s">
        <v>2208</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2209</v>
      </c>
      <c r="P86" s="958"/>
      <c r="Q86" s="958"/>
      <c r="R86" s="958"/>
      <c r="S86" s="958"/>
      <c r="T86" s="844" t="s">
        <v>2210</v>
      </c>
      <c r="U86" s="844"/>
      <c r="V86" s="844"/>
      <c r="W86" s="844"/>
      <c r="X86" s="844"/>
      <c r="Y86" s="1001"/>
      <c r="Z86" s="847"/>
      <c r="AA86" s="850"/>
      <c r="AB86" s="847"/>
      <c r="AC86" s="847"/>
      <c r="AD86" s="847"/>
    </row>
    <row customHeight="1" ht="36">
      <c r="A87" s="846"/>
      <c r="B87" s="900">
        <v>70</v>
      </c>
      <c r="C87" s="844" t="s">
        <v>2211</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149</v>
      </c>
      <c r="P87" s="958"/>
      <c r="Q87" s="958"/>
      <c r="R87" s="958"/>
      <c r="S87" s="958"/>
      <c r="T87" s="844" t="s">
        <v>2212</v>
      </c>
      <c r="U87" s="844"/>
      <c r="V87" s="844"/>
      <c r="W87" s="844"/>
      <c r="X87" s="844"/>
      <c r="Y87" s="1001"/>
      <c r="Z87" s="847"/>
      <c r="AA87" s="850"/>
      <c r="AB87" s="847"/>
      <c r="AC87" s="847"/>
      <c r="AD87" s="847"/>
    </row>
    <row customHeight="1" ht="18">
      <c r="A88" s="846"/>
      <c r="B88" s="900">
        <v>71</v>
      </c>
      <c r="C88" s="844" t="s">
        <v>2213</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2214</v>
      </c>
      <c r="D89" s="968" t="s">
        <v>2211</v>
      </c>
      <c r="E89" s="844" t="s">
        <v>2211</v>
      </c>
      <c r="F89" s="844" t="s">
        <v>2177</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2215</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2213</v>
      </c>
      <c r="E91" s="844" t="s">
        <v>2213</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151</v>
      </c>
      <c r="Q91" s="958" t="s">
        <v>151</v>
      </c>
      <c r="R91" s="958"/>
      <c r="S91" s="958"/>
      <c r="T91" s="844"/>
      <c r="U91" s="844" t="s">
        <v>2216</v>
      </c>
      <c r="V91" s="844" t="s">
        <v>2216</v>
      </c>
      <c r="W91" s="844"/>
      <c r="X91" s="844"/>
      <c r="Y91" s="1001"/>
      <c r="Z91" s="847"/>
      <c r="AA91" s="850"/>
      <c r="AB91" s="847"/>
      <c r="AC91" s="847"/>
      <c r="AD91" s="847"/>
    </row>
    <row customHeight="1" ht="27">
      <c r="A92" s="846"/>
      <c r="B92" s="900">
        <v>75</v>
      </c>
      <c r="C92" s="844"/>
      <c r="D92" s="968" t="s">
        <v>2214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2217</v>
      </c>
      <c r="V92" s="844"/>
      <c r="W92" s="844"/>
      <c r="X92" s="844"/>
      <c r="Y92" s="1001"/>
      <c r="Z92" s="847"/>
      <c r="AA92" s="850" t="s">
        <v>2218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2124</v>
      </c>
      <c r="Q93" s="958"/>
      <c r="R93" s="958"/>
      <c r="S93" s="958"/>
      <c r="T93" s="844"/>
      <c r="U93" s="844" t="s">
        <v>2219</v>
      </c>
      <c r="V93" s="844"/>
      <c r="W93" s="844"/>
      <c r="X93" s="844"/>
      <c r="Y93" s="1001"/>
      <c r="Z93" s="847"/>
      <c r="AA93" s="850" t="s">
        <v>2220</v>
      </c>
      <c r="AB93" s="847"/>
      <c r="AC93" s="847"/>
      <c r="AD93" s="847"/>
    </row>
    <row customHeight="1" ht="45">
      <c r="A94" s="846"/>
      <c r="B94" s="900">
        <v>77</v>
      </c>
      <c r="C94" s="844"/>
      <c r="D94" s="968" t="s">
        <v>2215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1484</v>
      </c>
      <c r="Q94" s="958"/>
      <c r="R94" s="958"/>
      <c r="S94" s="958"/>
      <c r="T94" s="844"/>
      <c r="U94" s="844" t="s">
        <v>2221</v>
      </c>
      <c r="V94" s="844"/>
      <c r="W94" s="844"/>
      <c r="X94" s="844"/>
      <c r="Y94" s="1001"/>
      <c r="Z94" s="847"/>
      <c r="AA94" s="850" t="s">
        <v>2222</v>
      </c>
      <c r="AB94" s="847"/>
      <c r="AC94" s="847"/>
      <c r="AD94" s="847"/>
    </row>
    <row customHeight="1" ht="99">
      <c r="A95" s="846"/>
      <c r="B95" s="900">
        <v>78</v>
      </c>
      <c r="C95" s="844" t="s">
        <v>2223</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1484</v>
      </c>
      <c r="P95" s="958"/>
      <c r="Q95" s="958"/>
      <c r="R95" s="958"/>
      <c r="S95" s="958"/>
      <c r="T95" s="844" t="s">
        <v>2224</v>
      </c>
      <c r="U95" s="844"/>
      <c r="V95" s="844"/>
      <c r="W95" s="844"/>
      <c r="X95" s="844"/>
      <c r="Y95" s="1001"/>
      <c r="Z95" s="847"/>
      <c r="AA95" s="850"/>
      <c r="AB95" s="847"/>
      <c r="AC95" s="847"/>
      <c r="AD95" s="847"/>
    </row>
    <row customHeight="1" ht="99">
      <c r="A96" s="846"/>
      <c r="B96" s="900">
        <v>79</v>
      </c>
      <c r="C96" s="844" t="s">
        <v>1168</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1490</v>
      </c>
      <c r="P96" s="958"/>
      <c r="Q96" s="958"/>
      <c r="R96" s="958"/>
      <c r="S96" s="958"/>
      <c r="T96" s="844" t="s">
        <v>2225</v>
      </c>
      <c r="U96" s="844"/>
      <c r="V96" s="844"/>
      <c r="W96" s="844"/>
      <c r="X96" s="844"/>
      <c r="Y96" s="1001"/>
      <c r="Z96" s="847" t="s">
        <v>2226</v>
      </c>
      <c r="AA96" s="850"/>
      <c r="AB96" s="847"/>
      <c r="AC96" s="847"/>
      <c r="AD96" s="847"/>
    </row>
    <row customHeight="1" ht="63">
      <c r="A97" s="846"/>
      <c r="B97" s="900">
        <v>80</v>
      </c>
      <c r="C97" s="844" t="s">
        <v>2227</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1502</v>
      </c>
      <c r="P97" s="958"/>
      <c r="Q97" s="958"/>
      <c r="R97" s="958"/>
      <c r="S97" s="958"/>
      <c r="T97" s="844" t="s">
        <v>2228</v>
      </c>
      <c r="U97" s="844"/>
      <c r="V97" s="844"/>
      <c r="W97" s="844"/>
      <c r="X97" s="844"/>
      <c r="Y97" s="1001"/>
      <c r="Z97" s="847" t="s">
        <v>2229</v>
      </c>
      <c r="AA97" s="850"/>
      <c r="AB97" s="847"/>
      <c r="AC97" s="847"/>
      <c r="AD97" s="847"/>
    </row>
    <row customHeight="1" ht="63">
      <c r="A98" s="846"/>
      <c r="B98" s="900">
        <v>81</v>
      </c>
      <c r="C98" s="844" t="s">
        <v>2230</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1516</v>
      </c>
      <c r="P98" s="958"/>
      <c r="Q98" s="958"/>
      <c r="R98" s="958"/>
      <c r="S98" s="958"/>
      <c r="T98" s="844" t="s">
        <v>2231</v>
      </c>
      <c r="U98" s="844"/>
      <c r="V98" s="844"/>
      <c r="W98" s="844"/>
      <c r="X98" s="844"/>
      <c r="Y98" s="1001"/>
      <c r="Z98" s="847" t="s">
        <v>2229</v>
      </c>
      <c r="AA98" s="850"/>
      <c r="AB98" s="847"/>
      <c r="AC98" s="847"/>
      <c r="AD98" s="847"/>
    </row>
    <row customHeight="1" ht="90">
      <c r="A99" s="846"/>
      <c r="B99" s="900">
        <v>82</v>
      </c>
      <c r="C99" s="844" t="s">
        <v>2232</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1528</v>
      </c>
      <c r="P99" s="958"/>
      <c r="Q99" s="958"/>
      <c r="R99" s="958"/>
      <c r="S99" s="958"/>
      <c r="T99" s="844" t="s">
        <v>2233</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2234</v>
      </c>
      <c r="P100" s="958"/>
      <c r="Q100" s="958"/>
      <c r="R100" s="958"/>
      <c r="S100" s="958"/>
      <c r="T100" s="844" t="s">
        <v>2235</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2236</v>
      </c>
      <c r="P101" s="958"/>
      <c r="Q101" s="958"/>
      <c r="R101" s="958"/>
      <c r="S101" s="958"/>
      <c r="T101" s="844" t="s">
        <v>2237</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1681</v>
      </c>
      <c r="B148" s="846"/>
      <c r="C148" s="844" t="s">
        <v>2238</v>
      </c>
      <c r="D148" s="844" t="s">
        <v>1583</v>
      </c>
      <c r="E148" s="844" t="s">
        <v>1683</v>
      </c>
      <c r="F148" s="844" t="s">
        <v>2239</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1693</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6486C-ACB4-7123-B6E8-0.E5462AF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2242</v>
      </c>
      <c r="M5" s="2604"/>
      <c r="N5" s="2604"/>
      <c r="O5" s="2604"/>
      <c r="P5" s="2604"/>
      <c r="Q5" s="2604"/>
      <c r="R5" s="2604"/>
      <c r="S5" s="2604"/>
      <c r="T5" s="2604"/>
      <c r="U5" s="2604"/>
      <c r="V5" s="1244"/>
      <c r="AD5" s="1156">
        <v>64</v>
      </c>
    </row>
    <row customHeight="1" ht="14.699999999999998">
      <c r="J6" s="377"/>
      <c r="K6" s="377"/>
      <c r="L6" s="2605" t="str">
        <f>IF(org=0,"Не определено",org)</f>
        <v>Муниципальное унитарное предприятие "Югорскэнергогаз"</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43</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297</v>
      </c>
      <c r="M14" s="2128"/>
      <c r="N14" s="2128"/>
      <c r="O14" s="2128"/>
      <c r="P14" s="2128"/>
      <c r="Q14" s="2128"/>
      <c r="R14" s="2128"/>
      <c r="S14" s="2128"/>
      <c r="T14" s="2128"/>
      <c r="U14" s="2128"/>
      <c r="V14" s="2128"/>
      <c r="W14" s="2128"/>
      <c r="X14" s="2128" t="s">
        <v>298</v>
      </c>
      <c r="AD14" s="1156">
        <v>14</v>
      </c>
    </row>
    <row customHeight="1" ht="14.699999999999998">
      <c r="J15" s="377"/>
      <c r="K15" s="377"/>
      <c r="L15" s="2274" t="s">
        <v>90</v>
      </c>
      <c r="M15" s="2210" t="s">
        <v>425</v>
      </c>
      <c r="N15" s="302"/>
      <c r="O15" s="2275" t="s">
        <v>2243</v>
      </c>
      <c r="P15" s="2276"/>
      <c r="Q15" s="2276"/>
      <c r="R15" s="2276"/>
      <c r="S15" s="2276"/>
      <c r="T15" s="2276"/>
      <c r="U15" s="2277"/>
      <c r="V15" s="2278" t="s">
        <v>427</v>
      </c>
      <c r="W15" s="2281" t="s">
        <v>1165</v>
      </c>
      <c r="X15" s="2128"/>
      <c r="AD15" s="1156">
        <v>14</v>
      </c>
    </row>
    <row customHeight="1" ht="35.69999999999999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67</v>
      </c>
      <c r="U25" s="2603"/>
      <c r="V25" s="2108" t="s">
        <v>19</v>
      </c>
      <c r="W25" s="326"/>
      <c r="X25" s="2254" t="s">
        <v>407</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2244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2245</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801</v>
      </c>
      <c r="M35" s="2286" t="s">
        <v>2246</v>
      </c>
      <c r="N35" s="2286"/>
      <c r="O35" s="2286"/>
      <c r="P35" s="2286"/>
      <c r="Q35" s="2286"/>
      <c r="R35" s="2286"/>
      <c r="S35" s="2286"/>
      <c r="T35" s="2286"/>
      <c r="U35" s="2286"/>
      <c r="V35" s="2286"/>
      <c r="W35" s="2286"/>
      <c r="X35" s="2286"/>
      <c r="AD35" s="1156">
        <v>27</v>
      </c>
    </row>
    <row customHeight="1" ht="109.19999999999999">
      <c r="H36" s="538"/>
      <c r="I36" s="1304"/>
      <c r="M36" s="2286" t="s">
        <v>2247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393AF-19AC-0477-0CE7-0.97BE9F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963E1-C209-19B6-95DE-0.16A36B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01B08-7316-6FB1-DC91-0.800F68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0AEE3-37C5-59C3-BD92-0.458C29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9ECDB-DFD5-271B-F18E-0.EC485A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7B4D3-DD69-DB96-B96B-0.69D2785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Муниципальное унитарное предприятие "Югорскэнергогаз"</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297</v>
      </c>
      <c r="E8" s="2206"/>
      <c r="F8" s="2206"/>
      <c r="G8" s="2209" t="s">
        <v>298</v>
      </c>
      <c r="J8" s="456">
        <v>11</v>
      </c>
    </row>
    <row customHeight="1" ht="11.549999999999999">
      <c r="A9" s="458"/>
      <c r="B9" s="503"/>
      <c r="C9" s="458"/>
      <c r="D9" s="473" t="s">
        <v>90</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301</v>
      </c>
      <c r="F11" s="1012" t="str">
        <f>IF(region_name="","",region_name)</f>
        <v>Ханты-Мансийский автономный округ</v>
      </c>
      <c r="G11" s="1013" t="s">
        <v>302</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303</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304</v>
      </c>
      <c r="E14" s="1011" t="s">
        <v>305</v>
      </c>
      <c r="F14" s="1012" t="str">
        <f>IF(inn="","",inn)</f>
        <v>8622024682</v>
      </c>
      <c r="G14" s="1013" t="s">
        <v>306</v>
      </c>
      <c r="H14" s="476"/>
      <c r="J14" s="456">
        <v>0</v>
      </c>
    </row>
    <row customHeight="1" ht="22.5" hidden="1">
      <c r="A15" s="458"/>
      <c r="B15" s="503"/>
      <c r="C15" s="458"/>
      <c r="D15" s="1010" t="s">
        <v>307</v>
      </c>
      <c r="E15" s="1011" t="s">
        <v>308</v>
      </c>
      <c r="F15" s="1012" t="str">
        <f>IF(kpp="","",kpp)</f>
        <v>862201001</v>
      </c>
      <c r="G15" s="1013" t="s">
        <v>309</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92</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303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335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335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336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337</v>
      </c>
      <c r="H44" s="476"/>
      <c r="J44" s="456">
        <v>22</v>
      </c>
    </row>
    <row customHeight="1" ht="23.25">
      <c r="A45" s="458"/>
      <c r="B45" s="503"/>
      <c r="C45" s="458"/>
      <c r="D45" s="441">
        <f>D44+1</f>
        <v>12</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339</v>
      </c>
      <c r="H46" s="476"/>
      <c r="J46" s="456">
        <v>23</v>
      </c>
    </row>
    <row customHeight="1" ht="24">
      <c r="A47" s="2203"/>
      <c r="B47" s="503"/>
      <c r="C47" s="493"/>
      <c r="D47" s="441" t="str">
        <f>D45&amp;".2"</f>
        <v>12.2</v>
      </c>
      <c r="E47" s="443" t="s">
        <v>340</v>
      </c>
      <c r="F47" s="491"/>
      <c r="G47" s="438" t="s">
        <v>341</v>
      </c>
      <c r="H47" s="476"/>
      <c r="J47" s="456">
        <v>23</v>
      </c>
    </row>
    <row customHeight="1" ht="24">
      <c r="A48" s="2203"/>
      <c r="B48" s="503"/>
      <c r="C48" s="493"/>
      <c r="D48" s="441" t="str">
        <f>D45&amp;".3"</f>
        <v>12.3</v>
      </c>
      <c r="E48" s="443" t="s">
        <v>342</v>
      </c>
      <c r="F48" s="491"/>
      <c r="G48" s="438" t="s">
        <v>343</v>
      </c>
      <c r="H48" s="476"/>
      <c r="J48" s="456">
        <v>23</v>
      </c>
    </row>
    <row customHeight="1" ht="24">
      <c r="A49" s="2203"/>
      <c r="B49" s="503"/>
      <c r="C49" s="493"/>
      <c r="D49" s="441" t="str">
        <f>IF(TEMPLATE_SPHERE="TKO",D45&amp;".0",D45&amp;".4")</f>
        <v>12.4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13</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3599F-CDA3-1935-7DE3-0.DACE3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97E4D-B4C4-9D58-D1B1-0.AEE4ED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0B03C-E12B-B4BF-619F-0.A3D5059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7061A-05AA-9A51-A336-0.8BC425B3}"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2248</v>
      </c>
      <c r="B1" s="2617" t="s">
        <v>2249</v>
      </c>
      <c r="C1" s="2618" t="s">
        <v>2250</v>
      </c>
      <c r="D1" s="2619"/>
      <c r="E1" s="837" t="s">
        <v>2251</v>
      </c>
    </row>
    <row customHeight="1" ht="11.25">
      <c r="A2" s="2620"/>
      <c r="B2" s="766" t="s">
        <v>27</v>
      </c>
      <c r="C2" s="754"/>
      <c r="D2" s="765"/>
      <c r="E2" s="837"/>
    </row>
    <row customHeight="1" ht="11.25">
      <c r="A3" s="2621"/>
      <c r="B3" s="2622" t="s">
        <v>33</v>
      </c>
      <c r="C3" s="754"/>
      <c r="D3" s="765"/>
      <c r="E3" s="837"/>
    </row>
    <row customHeight="1" ht="11.25">
      <c r="A4" s="2623"/>
      <c r="B4" s="767" t="s">
        <v>1681</v>
      </c>
      <c r="C4" s="754"/>
      <c r="D4" s="765"/>
      <c r="E4" s="837"/>
    </row>
    <row customHeight="1" ht="11.25">
      <c r="A5" s="2624"/>
      <c r="B5" s="767" t="s">
        <v>1675</v>
      </c>
      <c r="C5" s="2625" t="s">
        <v>2015</v>
      </c>
      <c r="D5" s="2626" t="s">
        <v>2252</v>
      </c>
      <c r="E5" s="837"/>
    </row>
    <row s="1851" customFormat="1" customHeight="1" ht="11.25">
      <c r="A6" s="2627"/>
      <c r="B6" s="767" t="s">
        <v>1685</v>
      </c>
      <c r="C6" s="754"/>
      <c r="D6" s="765"/>
      <c r="E6" s="837"/>
    </row>
    <row customHeight="1" ht="11.25">
      <c r="A7" s="2628"/>
      <c r="B7" s="767" t="s">
        <v>1693</v>
      </c>
      <c r="C7" s="754"/>
      <c r="D7" s="765"/>
      <c r="E7" s="837"/>
    </row>
    <row customHeight="1" ht="11.25">
      <c r="A8" s="757"/>
      <c r="B8" s="767" t="s">
        <v>1688</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10B6A-58E6-CA4B-E055-0.4AA8FF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F230D-4BAE-5231-86C8-0.5822EB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6F624-EB12-3A24-E392-0.16A7F6CB}"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s>
  <sheetData>
    <row customHeight="1" ht="11.25">
      <c r="A1" s="69" t="s">
        <v>2253</v>
      </c>
      <c r="B1" s="69" t="s">
        <v>2254</v>
      </c>
      <c r="C1" s="0" t="s">
        <v>2255</v>
      </c>
      <c r="D1" s="0" t="s">
        <v>2256</v>
      </c>
      <c r="E1" s="0" t="s">
        <v>2257</v>
      </c>
      <c r="F1" s="0" t="s">
        <v>2258</v>
      </c>
      <c r="G1" s="0" t="s">
        <v>2259</v>
      </c>
      <c r="H1" s="0" t="s">
        <v>2260</v>
      </c>
      <c r="I1" s="0" t="s">
        <v>2261</v>
      </c>
    </row>
    <row customHeight="1" ht="11.25">
      <c r="A2" s="1851" t="s">
        <v>2262</v>
      </c>
      <c r="B2" s="1851" t="s">
        <v>16</v>
      </c>
      <c r="C2" s="0" t="s">
        <v>2263</v>
      </c>
      <c r="D2" s="0" t="s">
        <v>2264</v>
      </c>
      <c r="E2" s="0" t="s">
        <v>2265</v>
      </c>
      <c r="F2" s="0" t="s">
        <v>2266</v>
      </c>
      <c r="G2" s="0" t="s">
        <v>22</v>
      </c>
      <c r="H2" s="0" t="s">
        <v>22</v>
      </c>
      <c r="I2" s="0" t="s">
        <v>805</v>
      </c>
    </row>
    <row customHeight="1" ht="11.25">
      <c r="A3" s="1851" t="s">
        <v>2262</v>
      </c>
      <c r="B3" s="1851" t="s">
        <v>16</v>
      </c>
      <c r="C3" s="0" t="s">
        <v>2267</v>
      </c>
      <c r="D3" s="0" t="s">
        <v>2268</v>
      </c>
      <c r="E3" s="0" t="s">
        <v>2269</v>
      </c>
      <c r="F3" s="0" t="s">
        <v>2270</v>
      </c>
      <c r="G3" s="0" t="s">
        <v>22</v>
      </c>
      <c r="H3" s="0" t="s">
        <v>22</v>
      </c>
      <c r="I3" s="0" t="s">
        <v>805</v>
      </c>
    </row>
    <row customHeight="1" ht="11.25">
      <c r="A4" s="1851" t="s">
        <v>2262</v>
      </c>
      <c r="B4" s="1851" t="s">
        <v>16</v>
      </c>
      <c r="C4" s="0" t="s">
        <v>2271</v>
      </c>
      <c r="D4" s="0" t="s">
        <v>2272</v>
      </c>
      <c r="E4" s="0" t="s">
        <v>2273</v>
      </c>
      <c r="F4" s="0" t="s">
        <v>2274</v>
      </c>
      <c r="G4" s="0" t="s">
        <v>22</v>
      </c>
      <c r="H4" s="0" t="s">
        <v>22</v>
      </c>
      <c r="I4" s="0" t="s">
        <v>805</v>
      </c>
    </row>
    <row customHeight="1" ht="11.25">
      <c r="A5" s="1851" t="s">
        <v>2262</v>
      </c>
      <c r="B5" s="1851" t="s">
        <v>16</v>
      </c>
      <c r="C5" s="0" t="s">
        <v>2275</v>
      </c>
      <c r="D5" s="0" t="s">
        <v>2276</v>
      </c>
      <c r="E5" s="0" t="s">
        <v>2265</v>
      </c>
      <c r="F5" s="0" t="s">
        <v>2270</v>
      </c>
      <c r="G5" s="0" t="s">
        <v>22</v>
      </c>
      <c r="H5" s="0" t="s">
        <v>22</v>
      </c>
      <c r="I5" s="0" t="s">
        <v>805</v>
      </c>
    </row>
    <row customHeight="1" ht="11.25">
      <c r="A6" s="1851" t="s">
        <v>2262</v>
      </c>
      <c r="B6" s="1851" t="s">
        <v>16</v>
      </c>
      <c r="C6" s="0" t="s">
        <v>2277</v>
      </c>
      <c r="D6" s="0" t="s">
        <v>2278</v>
      </c>
      <c r="E6" s="0" t="s">
        <v>2279</v>
      </c>
      <c r="F6" s="0" t="s">
        <v>2280</v>
      </c>
      <c r="G6" s="0" t="s">
        <v>2281</v>
      </c>
      <c r="H6" s="0" t="s">
        <v>22</v>
      </c>
      <c r="I6" s="0" t="s">
        <v>805</v>
      </c>
    </row>
    <row customHeight="1" ht="11.25">
      <c r="A7" s="1851" t="s">
        <v>2262</v>
      </c>
      <c r="B7" s="1851" t="s">
        <v>16</v>
      </c>
      <c r="C7" s="0" t="s">
        <v>2282</v>
      </c>
      <c r="D7" s="0" t="s">
        <v>2283</v>
      </c>
      <c r="E7" s="0" t="s">
        <v>2284</v>
      </c>
      <c r="F7" s="0" t="s">
        <v>2285</v>
      </c>
      <c r="G7" s="0" t="s">
        <v>2286</v>
      </c>
      <c r="H7" s="0" t="s">
        <v>22</v>
      </c>
      <c r="I7" s="0" t="s">
        <v>805</v>
      </c>
    </row>
    <row customHeight="1" ht="11.25">
      <c r="A8" s="1851" t="s">
        <v>2262</v>
      </c>
      <c r="B8" s="1851" t="s">
        <v>16</v>
      </c>
      <c r="C8" s="0" t="s">
        <v>2287</v>
      </c>
      <c r="D8" s="0" t="s">
        <v>2288</v>
      </c>
      <c r="E8" s="0" t="s">
        <v>2289</v>
      </c>
      <c r="F8" s="0" t="s">
        <v>2290</v>
      </c>
      <c r="G8" s="0" t="s">
        <v>22</v>
      </c>
      <c r="H8" s="0" t="s">
        <v>22</v>
      </c>
      <c r="I8" s="0" t="s">
        <v>805</v>
      </c>
    </row>
    <row customHeight="1" ht="11.25">
      <c r="A9" s="1851" t="s">
        <v>2262</v>
      </c>
      <c r="B9" s="1851" t="s">
        <v>16</v>
      </c>
      <c r="C9" s="0" t="s">
        <v>2291</v>
      </c>
      <c r="D9" s="0" t="s">
        <v>2292</v>
      </c>
      <c r="E9" s="0" t="s">
        <v>2293</v>
      </c>
      <c r="F9" s="0" t="s">
        <v>2294</v>
      </c>
      <c r="G9" s="0" t="s">
        <v>22</v>
      </c>
      <c r="H9" s="0" t="s">
        <v>22</v>
      </c>
      <c r="I9" s="0" t="s">
        <v>805</v>
      </c>
    </row>
    <row customHeight="1" ht="11.25">
      <c r="A10" s="1851" t="s">
        <v>2262</v>
      </c>
      <c r="B10" s="1851" t="s">
        <v>16</v>
      </c>
      <c r="C10" s="0" t="s">
        <v>2295</v>
      </c>
      <c r="D10" s="0" t="s">
        <v>2296</v>
      </c>
      <c r="E10" s="0" t="s">
        <v>2297</v>
      </c>
      <c r="F10" s="0" t="s">
        <v>2298</v>
      </c>
      <c r="G10" s="0" t="s">
        <v>2299</v>
      </c>
      <c r="H10" s="0" t="s">
        <v>22</v>
      </c>
      <c r="I10" s="0" t="s">
        <v>805</v>
      </c>
    </row>
    <row customHeight="1" ht="11.25">
      <c r="A11" s="1851" t="s">
        <v>2262</v>
      </c>
      <c r="B11" s="1851" t="s">
        <v>16</v>
      </c>
      <c r="C11" s="0" t="s">
        <v>2300</v>
      </c>
      <c r="D11" s="0" t="s">
        <v>2301</v>
      </c>
      <c r="E11" s="0" t="s">
        <v>2302</v>
      </c>
      <c r="F11" s="0" t="s">
        <v>2303</v>
      </c>
      <c r="G11" s="0" t="s">
        <v>22</v>
      </c>
      <c r="H11" s="0" t="s">
        <v>22</v>
      </c>
      <c r="I11" s="0" t="s">
        <v>805</v>
      </c>
    </row>
    <row customHeight="1" ht="11.25">
      <c r="A12" s="1851" t="s">
        <v>2262</v>
      </c>
      <c r="B12" s="1851" t="s">
        <v>16</v>
      </c>
      <c r="C12" s="0" t="s">
        <v>2304</v>
      </c>
      <c r="D12" s="0" t="s">
        <v>2305</v>
      </c>
      <c r="E12" s="0" t="s">
        <v>2306</v>
      </c>
      <c r="F12" s="0" t="s">
        <v>2307</v>
      </c>
      <c r="G12" s="0" t="s">
        <v>22</v>
      </c>
      <c r="H12" s="0" t="s">
        <v>22</v>
      </c>
      <c r="I12" s="0" t="s">
        <v>805</v>
      </c>
    </row>
    <row customHeight="1" ht="11.25">
      <c r="A13" s="1851" t="s">
        <v>2262</v>
      </c>
      <c r="B13" s="1851" t="s">
        <v>16</v>
      </c>
      <c r="C13" s="0" t="s">
        <v>2308</v>
      </c>
      <c r="D13" s="0" t="s">
        <v>2305</v>
      </c>
      <c r="E13" s="0" t="s">
        <v>2306</v>
      </c>
      <c r="F13" s="0" t="s">
        <v>2309</v>
      </c>
      <c r="G13" s="0" t="s">
        <v>22</v>
      </c>
      <c r="H13" s="0" t="s">
        <v>22</v>
      </c>
      <c r="I13" s="0" t="s">
        <v>805</v>
      </c>
    </row>
    <row customHeight="1" ht="11.25">
      <c r="A14" s="1851" t="s">
        <v>2262</v>
      </c>
      <c r="B14" s="1851" t="s">
        <v>16</v>
      </c>
      <c r="C14" s="0" t="s">
        <v>2310</v>
      </c>
      <c r="D14" s="0" t="s">
        <v>2311</v>
      </c>
      <c r="E14" s="0" t="s">
        <v>2312</v>
      </c>
      <c r="F14" s="0" t="s">
        <v>2313</v>
      </c>
      <c r="G14" s="0" t="s">
        <v>2314</v>
      </c>
      <c r="H14" s="0" t="s">
        <v>22</v>
      </c>
      <c r="I14" s="0" t="s">
        <v>805</v>
      </c>
    </row>
    <row customHeight="1" ht="11.25">
      <c r="A15" s="1851" t="s">
        <v>2262</v>
      </c>
      <c r="B15" s="1851" t="s">
        <v>16</v>
      </c>
      <c r="C15" s="0" t="s">
        <v>2315</v>
      </c>
      <c r="D15" s="0" t="s">
        <v>2316</v>
      </c>
      <c r="E15" s="0" t="s">
        <v>2317</v>
      </c>
      <c r="F15" s="0" t="s">
        <v>2298</v>
      </c>
      <c r="G15" s="0" t="s">
        <v>22</v>
      </c>
      <c r="H15" s="0" t="s">
        <v>22</v>
      </c>
      <c r="I15" s="0" t="s">
        <v>805</v>
      </c>
    </row>
    <row customHeight="1" ht="11.25">
      <c r="A16" s="1851" t="s">
        <v>2262</v>
      </c>
      <c r="B16" s="1851" t="s">
        <v>16</v>
      </c>
      <c r="C16" s="0" t="s">
        <v>2318</v>
      </c>
      <c r="D16" s="0" t="s">
        <v>2319</v>
      </c>
      <c r="E16" s="0" t="s">
        <v>2320</v>
      </c>
      <c r="F16" s="0" t="s">
        <v>2321</v>
      </c>
      <c r="G16" s="0" t="s">
        <v>22</v>
      </c>
      <c r="H16" s="0" t="s">
        <v>22</v>
      </c>
      <c r="I16" s="0" t="s">
        <v>805</v>
      </c>
    </row>
    <row customHeight="1" ht="11.25">
      <c r="A17" s="1851" t="s">
        <v>2262</v>
      </c>
      <c r="B17" s="1851" t="s">
        <v>16</v>
      </c>
      <c r="C17" s="0" t="s">
        <v>2322</v>
      </c>
      <c r="D17" s="0" t="s">
        <v>2323</v>
      </c>
      <c r="E17" s="0" t="s">
        <v>2324</v>
      </c>
      <c r="F17" s="0" t="s">
        <v>2325</v>
      </c>
      <c r="G17" s="0" t="s">
        <v>22</v>
      </c>
      <c r="H17" s="0" t="s">
        <v>22</v>
      </c>
      <c r="I17" s="0" t="s">
        <v>805</v>
      </c>
    </row>
    <row customHeight="1" ht="11.25">
      <c r="A18" s="1851" t="s">
        <v>2262</v>
      </c>
      <c r="B18" s="1851" t="s">
        <v>16</v>
      </c>
      <c r="C18" s="0" t="s">
        <v>2326</v>
      </c>
      <c r="D18" s="0" t="s">
        <v>2327</v>
      </c>
      <c r="E18" s="0" t="s">
        <v>2328</v>
      </c>
      <c r="F18" s="0" t="s">
        <v>2329</v>
      </c>
      <c r="G18" s="0" t="s">
        <v>22</v>
      </c>
      <c r="H18" s="0" t="s">
        <v>22</v>
      </c>
      <c r="I18" s="0" t="s">
        <v>805</v>
      </c>
    </row>
    <row customHeight="1" ht="11.25">
      <c r="A19" s="1851" t="s">
        <v>2262</v>
      </c>
      <c r="B19" s="1851" t="s">
        <v>16</v>
      </c>
      <c r="C19" s="0" t="s">
        <v>2330</v>
      </c>
      <c r="D19" s="0" t="s">
        <v>2331</v>
      </c>
      <c r="E19" s="0" t="s">
        <v>2332</v>
      </c>
      <c r="F19" s="0" t="s">
        <v>2333</v>
      </c>
      <c r="G19" s="0" t="s">
        <v>22</v>
      </c>
      <c r="H19" s="0" t="s">
        <v>22</v>
      </c>
      <c r="I19" s="0" t="s">
        <v>805</v>
      </c>
    </row>
    <row customHeight="1" ht="11.25">
      <c r="A20" s="1851" t="s">
        <v>2262</v>
      </c>
      <c r="B20" s="1851" t="s">
        <v>16</v>
      </c>
      <c r="C20" s="0" t="s">
        <v>2334</v>
      </c>
      <c r="D20" s="0" t="s">
        <v>2335</v>
      </c>
      <c r="E20" s="0" t="s">
        <v>2336</v>
      </c>
      <c r="F20" s="0" t="s">
        <v>2337</v>
      </c>
      <c r="G20" s="0" t="s">
        <v>22</v>
      </c>
      <c r="H20" s="0" t="s">
        <v>22</v>
      </c>
      <c r="I20" s="0" t="s">
        <v>805</v>
      </c>
    </row>
    <row customHeight="1" ht="11.25">
      <c r="A21" s="1851" t="s">
        <v>2262</v>
      </c>
      <c r="B21" s="1851" t="s">
        <v>16</v>
      </c>
      <c r="C21" s="0" t="s">
        <v>2338</v>
      </c>
      <c r="D21" s="0" t="s">
        <v>2339</v>
      </c>
      <c r="E21" s="0" t="s">
        <v>2340</v>
      </c>
      <c r="F21" s="0" t="s">
        <v>2290</v>
      </c>
      <c r="G21" s="0" t="s">
        <v>2341</v>
      </c>
      <c r="H21" s="0" t="s">
        <v>22</v>
      </c>
      <c r="I21" s="0" t="s">
        <v>805</v>
      </c>
    </row>
    <row customHeight="1" ht="11.25">
      <c r="A22" s="1851" t="s">
        <v>2262</v>
      </c>
      <c r="B22" s="1851" t="s">
        <v>16</v>
      </c>
      <c r="C22" s="0" t="s">
        <v>2342</v>
      </c>
      <c r="D22" s="0" t="s">
        <v>2343</v>
      </c>
      <c r="E22" s="0" t="s">
        <v>2344</v>
      </c>
      <c r="F22" s="0" t="s">
        <v>2345</v>
      </c>
      <c r="G22" s="0" t="s">
        <v>2346</v>
      </c>
      <c r="H22" s="0" t="s">
        <v>22</v>
      </c>
      <c r="I22" s="0" t="s">
        <v>805</v>
      </c>
    </row>
    <row customHeight="1" ht="11.25">
      <c r="A23" s="1851" t="s">
        <v>2262</v>
      </c>
      <c r="B23" s="1851" t="s">
        <v>16</v>
      </c>
      <c r="C23" s="0" t="s">
        <v>2347</v>
      </c>
      <c r="D23" s="0" t="s">
        <v>2348</v>
      </c>
      <c r="E23" s="0" t="s">
        <v>2349</v>
      </c>
      <c r="F23" s="0" t="s">
        <v>2345</v>
      </c>
      <c r="G23" s="0" t="s">
        <v>22</v>
      </c>
      <c r="H23" s="0" t="s">
        <v>22</v>
      </c>
      <c r="I23" s="0" t="s">
        <v>805</v>
      </c>
    </row>
    <row customHeight="1" ht="11.25">
      <c r="A24" s="1851" t="s">
        <v>2262</v>
      </c>
      <c r="B24" s="1851" t="s">
        <v>16</v>
      </c>
      <c r="C24" s="0" t="s">
        <v>2350</v>
      </c>
      <c r="D24" s="0" t="s">
        <v>2351</v>
      </c>
      <c r="E24" s="0" t="s">
        <v>2352</v>
      </c>
      <c r="F24" s="0" t="s">
        <v>2303</v>
      </c>
      <c r="G24" s="0" t="s">
        <v>2353</v>
      </c>
      <c r="H24" s="0" t="s">
        <v>22</v>
      </c>
      <c r="I24" s="0" t="s">
        <v>805</v>
      </c>
    </row>
    <row customHeight="1" ht="11.25">
      <c r="A25" s="1851" t="s">
        <v>2262</v>
      </c>
      <c r="B25" s="1851" t="s">
        <v>16</v>
      </c>
      <c r="C25" s="0" t="s">
        <v>2354</v>
      </c>
      <c r="D25" s="0" t="s">
        <v>2355</v>
      </c>
      <c r="E25" s="0" t="s">
        <v>2356</v>
      </c>
      <c r="F25" s="0" t="s">
        <v>2357</v>
      </c>
      <c r="G25" s="0" t="s">
        <v>22</v>
      </c>
      <c r="H25" s="0" t="s">
        <v>22</v>
      </c>
      <c r="I25" s="0" t="s">
        <v>805</v>
      </c>
    </row>
    <row customHeight="1" ht="11.25">
      <c r="A26" s="1851" t="s">
        <v>2262</v>
      </c>
      <c r="B26" s="1851" t="s">
        <v>16</v>
      </c>
      <c r="C26" s="0" t="s">
        <v>2358</v>
      </c>
      <c r="D26" s="0" t="s">
        <v>2359</v>
      </c>
      <c r="E26" s="0" t="s">
        <v>2360</v>
      </c>
      <c r="F26" s="0" t="s">
        <v>2345</v>
      </c>
      <c r="G26" s="0" t="s">
        <v>2361</v>
      </c>
      <c r="H26" s="0" t="s">
        <v>22</v>
      </c>
      <c r="I26" s="0" t="s">
        <v>805</v>
      </c>
    </row>
    <row customHeight="1" ht="11.25">
      <c r="A27" s="1851" t="s">
        <v>2262</v>
      </c>
      <c r="B27" s="1851" t="s">
        <v>16</v>
      </c>
      <c r="C27" s="0" t="s">
        <v>2362</v>
      </c>
      <c r="D27" s="0" t="s">
        <v>2363</v>
      </c>
      <c r="E27" s="0" t="s">
        <v>2364</v>
      </c>
      <c r="F27" s="0" t="s">
        <v>2345</v>
      </c>
      <c r="G27" s="0" t="s">
        <v>22</v>
      </c>
      <c r="H27" s="0" t="s">
        <v>22</v>
      </c>
      <c r="I27" s="0" t="s">
        <v>805</v>
      </c>
    </row>
    <row customHeight="1" ht="11.25">
      <c r="A28" s="1851" t="s">
        <v>2262</v>
      </c>
      <c r="B28" s="1851" t="s">
        <v>16</v>
      </c>
      <c r="C28" s="0" t="s">
        <v>2365</v>
      </c>
      <c r="D28" s="0" t="s">
        <v>2366</v>
      </c>
      <c r="E28" s="0" t="s">
        <v>2367</v>
      </c>
      <c r="F28" s="0" t="s">
        <v>2368</v>
      </c>
      <c r="G28" s="0" t="s">
        <v>2369</v>
      </c>
      <c r="H28" s="0" t="s">
        <v>22</v>
      </c>
      <c r="I28" s="0" t="s">
        <v>805</v>
      </c>
    </row>
    <row customHeight="1" ht="11.25">
      <c r="A29" s="1851" t="s">
        <v>2262</v>
      </c>
      <c r="B29" s="1851" t="s">
        <v>16</v>
      </c>
      <c r="C29" s="0" t="s">
        <v>2370</v>
      </c>
      <c r="D29" s="0" t="s">
        <v>2371</v>
      </c>
      <c r="E29" s="0" t="s">
        <v>2372</v>
      </c>
      <c r="F29" s="0" t="s">
        <v>2373</v>
      </c>
      <c r="G29" s="0" t="s">
        <v>2374</v>
      </c>
      <c r="H29" s="0" t="s">
        <v>22</v>
      </c>
      <c r="I29" s="0" t="s">
        <v>805</v>
      </c>
    </row>
    <row customHeight="1" ht="11.25">
      <c r="A30" s="1851" t="s">
        <v>2262</v>
      </c>
      <c r="B30" s="1851" t="s">
        <v>16</v>
      </c>
      <c r="C30" s="0" t="s">
        <v>2375</v>
      </c>
      <c r="D30" s="0" t="s">
        <v>2376</v>
      </c>
      <c r="E30" s="0" t="s">
        <v>2377</v>
      </c>
      <c r="F30" s="0" t="s">
        <v>2345</v>
      </c>
      <c r="G30" s="0" t="s">
        <v>22</v>
      </c>
      <c r="H30" s="0" t="s">
        <v>22</v>
      </c>
      <c r="I30" s="0" t="s">
        <v>805</v>
      </c>
    </row>
    <row customHeight="1" ht="11.25">
      <c r="A31" s="1851" t="s">
        <v>2262</v>
      </c>
      <c r="B31" s="1851" t="s">
        <v>16</v>
      </c>
      <c r="C31" s="0" t="s">
        <v>2378</v>
      </c>
      <c r="D31" s="0" t="s">
        <v>2379</v>
      </c>
      <c r="E31" s="0" t="s">
        <v>2380</v>
      </c>
      <c r="F31" s="0" t="s">
        <v>2381</v>
      </c>
      <c r="G31" s="0" t="s">
        <v>22</v>
      </c>
      <c r="H31" s="0" t="s">
        <v>22</v>
      </c>
      <c r="I31" s="0" t="s">
        <v>805</v>
      </c>
    </row>
    <row customHeight="1" ht="11.25">
      <c r="A32" s="1851" t="s">
        <v>2262</v>
      </c>
      <c r="B32" s="1851" t="s">
        <v>16</v>
      </c>
      <c r="C32" s="0" t="s">
        <v>2382</v>
      </c>
      <c r="D32" s="0" t="s">
        <v>2383</v>
      </c>
      <c r="E32" s="0" t="s">
        <v>2384</v>
      </c>
      <c r="F32" s="0" t="s">
        <v>2385</v>
      </c>
      <c r="G32" s="0" t="s">
        <v>22</v>
      </c>
      <c r="H32" s="0" t="s">
        <v>22</v>
      </c>
      <c r="I32" s="0" t="s">
        <v>805</v>
      </c>
    </row>
    <row customHeight="1" ht="11.25">
      <c r="A33" s="1851" t="s">
        <v>2262</v>
      </c>
      <c r="B33" s="1851" t="s">
        <v>16</v>
      </c>
      <c r="C33" s="0" t="s">
        <v>2386</v>
      </c>
      <c r="D33" s="0" t="s">
        <v>2387</v>
      </c>
      <c r="E33" s="0" t="s">
        <v>2388</v>
      </c>
      <c r="F33" s="0" t="s">
        <v>2303</v>
      </c>
      <c r="G33" s="0" t="s">
        <v>2389</v>
      </c>
      <c r="H33" s="0" t="s">
        <v>22</v>
      </c>
      <c r="I33" s="0" t="s">
        <v>805</v>
      </c>
    </row>
    <row customHeight="1" ht="11.25">
      <c r="A34" s="1851" t="s">
        <v>2262</v>
      </c>
      <c r="B34" s="1851" t="s">
        <v>16</v>
      </c>
      <c r="C34" s="0" t="s">
        <v>2390</v>
      </c>
      <c r="D34" s="0" t="s">
        <v>2391</v>
      </c>
      <c r="E34" s="0" t="s">
        <v>2392</v>
      </c>
      <c r="F34" s="0" t="s">
        <v>2393</v>
      </c>
      <c r="G34" s="0" t="s">
        <v>2394</v>
      </c>
      <c r="H34" s="0" t="s">
        <v>22</v>
      </c>
      <c r="I34" s="0" t="s">
        <v>805</v>
      </c>
    </row>
    <row customHeight="1" ht="11.25">
      <c r="A35" s="1851" t="s">
        <v>2262</v>
      </c>
      <c r="B35" s="1851" t="s">
        <v>16</v>
      </c>
      <c r="C35" s="0" t="s">
        <v>2395</v>
      </c>
      <c r="D35" s="0" t="s">
        <v>2396</v>
      </c>
      <c r="E35" s="0" t="s">
        <v>2397</v>
      </c>
      <c r="F35" s="0" t="s">
        <v>2303</v>
      </c>
      <c r="G35" s="0" t="s">
        <v>2398</v>
      </c>
      <c r="H35" s="0" t="s">
        <v>22</v>
      </c>
      <c r="I35" s="0" t="s">
        <v>805</v>
      </c>
    </row>
    <row customHeight="1" ht="11.25">
      <c r="A36" s="1851" t="s">
        <v>2262</v>
      </c>
      <c r="B36" s="1851" t="s">
        <v>16</v>
      </c>
      <c r="C36" s="0" t="s">
        <v>2399</v>
      </c>
      <c r="D36" s="0" t="s">
        <v>2400</v>
      </c>
      <c r="E36" s="0" t="s">
        <v>2401</v>
      </c>
      <c r="F36" s="0" t="s">
        <v>2345</v>
      </c>
      <c r="G36" s="0" t="s">
        <v>2281</v>
      </c>
      <c r="H36" s="0" t="s">
        <v>22</v>
      </c>
      <c r="I36" s="0" t="s">
        <v>805</v>
      </c>
    </row>
    <row customHeight="1" ht="11.25">
      <c r="A37" s="1851" t="s">
        <v>2262</v>
      </c>
      <c r="B37" s="1851" t="s">
        <v>16</v>
      </c>
      <c r="C37" s="0" t="s">
        <v>2402</v>
      </c>
      <c r="D37" s="0" t="s">
        <v>2403</v>
      </c>
      <c r="E37" s="0" t="s">
        <v>2404</v>
      </c>
      <c r="F37" s="0" t="s">
        <v>2309</v>
      </c>
      <c r="G37" s="0" t="s">
        <v>22</v>
      </c>
      <c r="H37" s="0" t="s">
        <v>22</v>
      </c>
      <c r="I37" s="0" t="s">
        <v>805</v>
      </c>
    </row>
    <row customHeight="1" ht="11.25">
      <c r="A38" s="1851" t="s">
        <v>2262</v>
      </c>
      <c r="B38" s="1851" t="s">
        <v>16</v>
      </c>
      <c r="C38" s="0" t="s">
        <v>2405</v>
      </c>
      <c r="D38" s="0" t="s">
        <v>2406</v>
      </c>
      <c r="E38" s="0" t="s">
        <v>2407</v>
      </c>
      <c r="F38" s="0" t="s">
        <v>2298</v>
      </c>
      <c r="G38" s="0" t="s">
        <v>22</v>
      </c>
      <c r="H38" s="0" t="s">
        <v>22</v>
      </c>
      <c r="I38" s="0" t="s">
        <v>805</v>
      </c>
    </row>
    <row customHeight="1" ht="11.25">
      <c r="A39" s="1851" t="s">
        <v>2262</v>
      </c>
      <c r="B39" s="1851" t="s">
        <v>16</v>
      </c>
      <c r="C39" s="0" t="s">
        <v>2408</v>
      </c>
      <c r="D39" s="0" t="s">
        <v>2409</v>
      </c>
      <c r="E39" s="0" t="s">
        <v>2410</v>
      </c>
      <c r="F39" s="0" t="s">
        <v>2411</v>
      </c>
      <c r="G39" s="0" t="s">
        <v>22</v>
      </c>
      <c r="H39" s="0" t="s">
        <v>22</v>
      </c>
      <c r="I39" s="0" t="s">
        <v>805</v>
      </c>
    </row>
    <row customHeight="1" ht="11.25">
      <c r="A40" s="1851" t="s">
        <v>2262</v>
      </c>
      <c r="B40" s="1851" t="s">
        <v>16</v>
      </c>
      <c r="C40" s="0" t="s">
        <v>2412</v>
      </c>
      <c r="D40" s="0" t="s">
        <v>2413</v>
      </c>
      <c r="E40" s="0" t="s">
        <v>2414</v>
      </c>
      <c r="F40" s="0" t="s">
        <v>572</v>
      </c>
      <c r="G40" s="0" t="s">
        <v>2415</v>
      </c>
      <c r="H40" s="0" t="s">
        <v>22</v>
      </c>
      <c r="I40" s="0" t="s">
        <v>805</v>
      </c>
    </row>
    <row customHeight="1" ht="11.25">
      <c r="A41" s="1851" t="s">
        <v>2262</v>
      </c>
      <c r="B41" s="1851" t="s">
        <v>16</v>
      </c>
      <c r="C41" s="0" t="s">
        <v>2416</v>
      </c>
      <c r="D41" s="0" t="s">
        <v>2417</v>
      </c>
      <c r="E41" s="0" t="s">
        <v>2418</v>
      </c>
      <c r="F41" s="0" t="s">
        <v>572</v>
      </c>
      <c r="G41" s="0" t="s">
        <v>2419</v>
      </c>
      <c r="H41" s="0" t="s">
        <v>22</v>
      </c>
      <c r="I41" s="0" t="s">
        <v>805</v>
      </c>
    </row>
    <row customHeight="1" ht="11.25">
      <c r="A42" s="1851" t="s">
        <v>2262</v>
      </c>
      <c r="B42" s="1851" t="s">
        <v>16</v>
      </c>
      <c r="C42" s="0" t="s">
        <v>2420</v>
      </c>
      <c r="D42" s="0" t="s">
        <v>2421</v>
      </c>
      <c r="E42" s="0" t="s">
        <v>2422</v>
      </c>
      <c r="F42" s="0" t="s">
        <v>2423</v>
      </c>
      <c r="G42" s="0" t="s">
        <v>2424</v>
      </c>
      <c r="H42" s="0" t="s">
        <v>22</v>
      </c>
      <c r="I42" s="0" t="s">
        <v>805</v>
      </c>
    </row>
    <row customHeight="1" ht="11.25">
      <c r="A43" s="1851" t="s">
        <v>2262</v>
      </c>
      <c r="B43" s="1851" t="s">
        <v>16</v>
      </c>
      <c r="C43" s="0" t="s">
        <v>2425</v>
      </c>
      <c r="D43" s="0" t="s">
        <v>2426</v>
      </c>
      <c r="E43" s="0" t="s">
        <v>2427</v>
      </c>
      <c r="F43" s="0" t="s">
        <v>2428</v>
      </c>
      <c r="G43" s="0" t="s">
        <v>22</v>
      </c>
      <c r="H43" s="0" t="s">
        <v>22</v>
      </c>
      <c r="I43" s="0" t="s">
        <v>805</v>
      </c>
    </row>
    <row customHeight="1" ht="11.25">
      <c r="A44" s="1851" t="s">
        <v>2262</v>
      </c>
      <c r="B44" s="1851" t="s">
        <v>16</v>
      </c>
      <c r="C44" s="0" t="s">
        <v>2429</v>
      </c>
      <c r="D44" s="0" t="s">
        <v>2430</v>
      </c>
      <c r="E44" s="0" t="s">
        <v>2431</v>
      </c>
      <c r="F44" s="0" t="s">
        <v>2423</v>
      </c>
      <c r="G44" s="0" t="s">
        <v>2432</v>
      </c>
      <c r="H44" s="0" t="s">
        <v>22</v>
      </c>
      <c r="I44" s="0" t="s">
        <v>805</v>
      </c>
    </row>
    <row customHeight="1" ht="11.25">
      <c r="A45" s="1851" t="s">
        <v>2262</v>
      </c>
      <c r="B45" s="1851" t="s">
        <v>16</v>
      </c>
      <c r="C45" s="0" t="s">
        <v>2433</v>
      </c>
      <c r="D45" s="0" t="s">
        <v>2434</v>
      </c>
      <c r="E45" s="0" t="s">
        <v>2435</v>
      </c>
      <c r="F45" s="0" t="s">
        <v>2285</v>
      </c>
      <c r="G45" s="0" t="s">
        <v>22</v>
      </c>
      <c r="H45" s="0" t="s">
        <v>22</v>
      </c>
      <c r="I45" s="0" t="s">
        <v>805</v>
      </c>
    </row>
    <row customHeight="1" ht="11.25">
      <c r="A46" s="1851" t="s">
        <v>2262</v>
      </c>
      <c r="B46" s="1851" t="s">
        <v>16</v>
      </c>
      <c r="C46" s="0" t="s">
        <v>2436</v>
      </c>
      <c r="D46" s="0" t="s">
        <v>2437</v>
      </c>
      <c r="E46" s="0" t="s">
        <v>2438</v>
      </c>
      <c r="F46" s="0" t="s">
        <v>2285</v>
      </c>
      <c r="G46" s="0" t="s">
        <v>22</v>
      </c>
      <c r="H46" s="0" t="s">
        <v>22</v>
      </c>
      <c r="I46" s="0" t="s">
        <v>805</v>
      </c>
    </row>
    <row customHeight="1" ht="11.25">
      <c r="A47" s="1851" t="s">
        <v>2262</v>
      </c>
      <c r="B47" s="1851" t="s">
        <v>16</v>
      </c>
      <c r="C47" s="0" t="s">
        <v>2439</v>
      </c>
      <c r="D47" s="0" t="s">
        <v>2440</v>
      </c>
      <c r="E47" s="0" t="s">
        <v>2441</v>
      </c>
      <c r="F47" s="0" t="s">
        <v>2313</v>
      </c>
      <c r="G47" s="0" t="s">
        <v>22</v>
      </c>
      <c r="H47" s="0" t="s">
        <v>22</v>
      </c>
      <c r="I47" s="0" t="s">
        <v>805</v>
      </c>
    </row>
    <row customHeight="1" ht="11.25">
      <c r="A48" s="1851" t="s">
        <v>2262</v>
      </c>
      <c r="B48" s="1851" t="s">
        <v>16</v>
      </c>
      <c r="C48" s="0" t="s">
        <v>2442</v>
      </c>
      <c r="D48" s="0" t="s">
        <v>2443</v>
      </c>
      <c r="E48" s="0" t="s">
        <v>2444</v>
      </c>
      <c r="F48" s="0" t="s">
        <v>2445</v>
      </c>
      <c r="G48" s="0" t="s">
        <v>2446</v>
      </c>
      <c r="H48" s="0" t="s">
        <v>22</v>
      </c>
      <c r="I48" s="0" t="s">
        <v>805</v>
      </c>
    </row>
    <row customHeight="1" ht="11.25">
      <c r="A49" s="1851" t="s">
        <v>2262</v>
      </c>
      <c r="B49" s="1851" t="s">
        <v>16</v>
      </c>
      <c r="C49" s="0" t="s">
        <v>2447</v>
      </c>
      <c r="D49" s="0" t="s">
        <v>2448</v>
      </c>
      <c r="E49" s="0" t="s">
        <v>2449</v>
      </c>
      <c r="F49" s="0" t="s">
        <v>2445</v>
      </c>
      <c r="G49" s="0" t="s">
        <v>2450</v>
      </c>
      <c r="H49" s="0" t="s">
        <v>22</v>
      </c>
      <c r="I49" s="0" t="s">
        <v>805</v>
      </c>
    </row>
    <row customHeight="1" ht="11.25">
      <c r="A50" s="1851" t="s">
        <v>2262</v>
      </c>
      <c r="B50" s="1851" t="s">
        <v>16</v>
      </c>
      <c r="C50" s="0" t="s">
        <v>2451</v>
      </c>
      <c r="D50" s="0" t="s">
        <v>2452</v>
      </c>
      <c r="E50" s="0" t="s">
        <v>2453</v>
      </c>
      <c r="F50" s="0" t="s">
        <v>2345</v>
      </c>
      <c r="G50" s="0" t="s">
        <v>22</v>
      </c>
      <c r="H50" s="0" t="s">
        <v>22</v>
      </c>
      <c r="I50" s="0" t="s">
        <v>805</v>
      </c>
    </row>
    <row customHeight="1" ht="11.25">
      <c r="A51" s="1851" t="s">
        <v>2262</v>
      </c>
      <c r="B51" s="1851" t="s">
        <v>16</v>
      </c>
      <c r="C51" s="0" t="s">
        <v>2454</v>
      </c>
      <c r="D51" s="0" t="s">
        <v>2455</v>
      </c>
      <c r="E51" s="0" t="s">
        <v>2456</v>
      </c>
      <c r="F51" s="0" t="s">
        <v>2321</v>
      </c>
      <c r="G51" s="0" t="s">
        <v>22</v>
      </c>
      <c r="H51" s="0" t="s">
        <v>22</v>
      </c>
      <c r="I51" s="0" t="s">
        <v>805</v>
      </c>
    </row>
    <row customHeight="1" ht="11.25">
      <c r="A52" s="1851" t="s">
        <v>2262</v>
      </c>
      <c r="B52" s="1851" t="s">
        <v>16</v>
      </c>
      <c r="C52" s="0" t="s">
        <v>2457</v>
      </c>
      <c r="D52" s="0" t="s">
        <v>2458</v>
      </c>
      <c r="E52" s="0" t="s">
        <v>2459</v>
      </c>
      <c r="F52" s="0" t="s">
        <v>2313</v>
      </c>
      <c r="G52" s="0" t="s">
        <v>2460</v>
      </c>
      <c r="H52" s="0" t="s">
        <v>22</v>
      </c>
      <c r="I52" s="0" t="s">
        <v>805</v>
      </c>
    </row>
    <row customHeight="1" ht="11.25">
      <c r="A53" s="1851" t="s">
        <v>2262</v>
      </c>
      <c r="B53" s="1851" t="s">
        <v>16</v>
      </c>
      <c r="C53" s="0" t="s">
        <v>2461</v>
      </c>
      <c r="D53" s="0" t="s">
        <v>2462</v>
      </c>
      <c r="E53" s="0" t="s">
        <v>2463</v>
      </c>
      <c r="F53" s="0" t="s">
        <v>2313</v>
      </c>
      <c r="G53" s="0" t="s">
        <v>2464</v>
      </c>
      <c r="H53" s="0" t="s">
        <v>22</v>
      </c>
      <c r="I53" s="0" t="s">
        <v>805</v>
      </c>
    </row>
    <row customHeight="1" ht="11.25">
      <c r="A54" s="1851" t="s">
        <v>2262</v>
      </c>
      <c r="B54" s="1851" t="s">
        <v>16</v>
      </c>
      <c r="C54" s="0" t="s">
        <v>2465</v>
      </c>
      <c r="D54" s="0" t="s">
        <v>2466</v>
      </c>
      <c r="E54" s="0" t="s">
        <v>2467</v>
      </c>
      <c r="F54" s="0" t="s">
        <v>2270</v>
      </c>
      <c r="G54" s="0" t="s">
        <v>22</v>
      </c>
      <c r="H54" s="0" t="s">
        <v>22</v>
      </c>
      <c r="I54" s="0" t="s">
        <v>805</v>
      </c>
    </row>
    <row customHeight="1" ht="11.25">
      <c r="A55" s="1851" t="s">
        <v>2262</v>
      </c>
      <c r="B55" s="1851" t="s">
        <v>16</v>
      </c>
      <c r="C55" s="0" t="s">
        <v>2468</v>
      </c>
      <c r="D55" s="0" t="s">
        <v>2469</v>
      </c>
      <c r="E55" s="0" t="s">
        <v>2470</v>
      </c>
      <c r="F55" s="0" t="s">
        <v>2471</v>
      </c>
      <c r="G55" s="0" t="s">
        <v>2472</v>
      </c>
      <c r="H55" s="0" t="s">
        <v>22</v>
      </c>
      <c r="I55" s="0" t="s">
        <v>805</v>
      </c>
    </row>
    <row customHeight="1" ht="11.25">
      <c r="A56" s="1851" t="s">
        <v>2262</v>
      </c>
      <c r="B56" s="1851" t="s">
        <v>16</v>
      </c>
      <c r="C56" s="0" t="s">
        <v>2473</v>
      </c>
      <c r="D56" s="0" t="s">
        <v>2474</v>
      </c>
      <c r="E56" s="0" t="s">
        <v>2475</v>
      </c>
      <c r="F56" s="0" t="s">
        <v>2298</v>
      </c>
      <c r="G56" s="0" t="s">
        <v>2476</v>
      </c>
      <c r="H56" s="0" t="s">
        <v>22</v>
      </c>
      <c r="I56" s="0" t="s">
        <v>805</v>
      </c>
    </row>
    <row customHeight="1" ht="11.25">
      <c r="A57" s="1851" t="s">
        <v>2262</v>
      </c>
      <c r="B57" s="1851" t="s">
        <v>16</v>
      </c>
      <c r="C57" s="0" t="s">
        <v>2477</v>
      </c>
      <c r="D57" s="0" t="s">
        <v>2478</v>
      </c>
      <c r="E57" s="0" t="s">
        <v>2479</v>
      </c>
      <c r="F57" s="0" t="s">
        <v>2480</v>
      </c>
      <c r="G57" s="0" t="s">
        <v>22</v>
      </c>
      <c r="H57" s="0" t="s">
        <v>22</v>
      </c>
      <c r="I57" s="0" t="s">
        <v>805</v>
      </c>
    </row>
    <row customHeight="1" ht="11.25">
      <c r="A58" s="1851" t="s">
        <v>2262</v>
      </c>
      <c r="B58" s="1851" t="s">
        <v>16</v>
      </c>
      <c r="C58" s="0" t="s">
        <v>2481</v>
      </c>
      <c r="D58" s="0" t="s">
        <v>2482</v>
      </c>
      <c r="E58" s="0" t="s">
        <v>2483</v>
      </c>
      <c r="F58" s="0" t="s">
        <v>2423</v>
      </c>
      <c r="G58" s="0" t="s">
        <v>22</v>
      </c>
      <c r="H58" s="0" t="s">
        <v>22</v>
      </c>
      <c r="I58" s="0" t="s">
        <v>805</v>
      </c>
    </row>
    <row customHeight="1" ht="11.25">
      <c r="A59" s="1851" t="s">
        <v>2262</v>
      </c>
      <c r="B59" s="1851" t="s">
        <v>16</v>
      </c>
      <c r="C59" s="0" t="s">
        <v>2484</v>
      </c>
      <c r="D59" s="0" t="s">
        <v>2485</v>
      </c>
      <c r="E59" s="0" t="s">
        <v>2486</v>
      </c>
      <c r="F59" s="0" t="s">
        <v>2487</v>
      </c>
      <c r="G59" s="0" t="s">
        <v>22</v>
      </c>
      <c r="H59" s="0" t="s">
        <v>22</v>
      </c>
      <c r="I59" s="0" t="s">
        <v>805</v>
      </c>
    </row>
    <row customHeight="1" ht="11.25">
      <c r="A60" s="1851" t="s">
        <v>2262</v>
      </c>
      <c r="B60" s="1851" t="s">
        <v>16</v>
      </c>
      <c r="C60" s="0" t="s">
        <v>2488</v>
      </c>
      <c r="D60" s="0" t="s">
        <v>2489</v>
      </c>
      <c r="E60" s="0" t="s">
        <v>2490</v>
      </c>
      <c r="F60" s="0" t="s">
        <v>2423</v>
      </c>
      <c r="G60" s="0" t="s">
        <v>22</v>
      </c>
      <c r="H60" s="0" t="s">
        <v>22</v>
      </c>
      <c r="I60" s="0" t="s">
        <v>805</v>
      </c>
    </row>
    <row customHeight="1" ht="11.25">
      <c r="A61" s="1851" t="s">
        <v>2262</v>
      </c>
      <c r="B61" s="1851" t="s">
        <v>16</v>
      </c>
      <c r="C61" s="0" t="s">
        <v>13</v>
      </c>
      <c r="D61" s="0" t="s">
        <v>47</v>
      </c>
      <c r="E61" s="0" t="s">
        <v>50</v>
      </c>
      <c r="F61" s="0" t="s">
        <v>52</v>
      </c>
      <c r="G61" s="0" t="s">
        <v>22</v>
      </c>
      <c r="H61" s="0" t="s">
        <v>22</v>
      </c>
      <c r="I61" s="0" t="s">
        <v>805</v>
      </c>
    </row>
    <row customHeight="1" ht="11.25">
      <c r="A62" s="1851" t="s">
        <v>2262</v>
      </c>
      <c r="B62" s="1851" t="s">
        <v>16</v>
      </c>
      <c r="C62" s="0" t="s">
        <v>2491</v>
      </c>
      <c r="D62" s="0" t="s">
        <v>2492</v>
      </c>
      <c r="E62" s="0" t="s">
        <v>2493</v>
      </c>
      <c r="F62" s="0" t="s">
        <v>2270</v>
      </c>
      <c r="G62" s="0" t="s">
        <v>2494</v>
      </c>
      <c r="H62" s="0" t="s">
        <v>22</v>
      </c>
      <c r="I62" s="0" t="s">
        <v>805</v>
      </c>
    </row>
    <row customHeight="1" ht="11.25">
      <c r="A63" s="1851" t="s">
        <v>2262</v>
      </c>
      <c r="B63" s="1851" t="s">
        <v>16</v>
      </c>
      <c r="C63" s="0" t="s">
        <v>2495</v>
      </c>
      <c r="D63" s="0" t="s">
        <v>2496</v>
      </c>
      <c r="E63" s="0" t="s">
        <v>2497</v>
      </c>
      <c r="F63" s="0" t="s">
        <v>2270</v>
      </c>
      <c r="G63" s="0" t="s">
        <v>22</v>
      </c>
      <c r="H63" s="0" t="s">
        <v>22</v>
      </c>
      <c r="I63" s="0" t="s">
        <v>805</v>
      </c>
    </row>
    <row customHeight="1" ht="11.25">
      <c r="A64" s="1851" t="s">
        <v>2262</v>
      </c>
      <c r="B64" s="1851" t="s">
        <v>16</v>
      </c>
      <c r="C64" s="0" t="s">
        <v>2498</v>
      </c>
      <c r="D64" s="0" t="s">
        <v>2499</v>
      </c>
      <c r="E64" s="0" t="s">
        <v>2500</v>
      </c>
      <c r="F64" s="0" t="s">
        <v>2501</v>
      </c>
      <c r="G64" s="0" t="s">
        <v>22</v>
      </c>
      <c r="H64" s="0" t="s">
        <v>22</v>
      </c>
      <c r="I64" s="0" t="s">
        <v>805</v>
      </c>
    </row>
    <row customHeight="1" ht="11.25">
      <c r="A65" s="1851" t="s">
        <v>2262</v>
      </c>
      <c r="B65" s="1851" t="s">
        <v>16</v>
      </c>
      <c r="C65" s="0" t="s">
        <v>2502</v>
      </c>
      <c r="D65" s="0" t="s">
        <v>2503</v>
      </c>
      <c r="E65" s="0" t="s">
        <v>2504</v>
      </c>
      <c r="F65" s="0" t="s">
        <v>2270</v>
      </c>
      <c r="G65" s="0" t="s">
        <v>2505</v>
      </c>
      <c r="H65" s="0" t="s">
        <v>22</v>
      </c>
      <c r="I65" s="0" t="s">
        <v>805</v>
      </c>
    </row>
    <row customHeight="1" ht="11.25">
      <c r="A66" s="1851" t="s">
        <v>2262</v>
      </c>
      <c r="B66" s="1851" t="s">
        <v>16</v>
      </c>
      <c r="C66" s="0" t="s">
        <v>2506</v>
      </c>
      <c r="D66" s="0" t="s">
        <v>2507</v>
      </c>
      <c r="E66" s="0" t="s">
        <v>2508</v>
      </c>
      <c r="F66" s="0" t="s">
        <v>2270</v>
      </c>
      <c r="G66" s="0" t="s">
        <v>2509</v>
      </c>
      <c r="H66" s="0" t="s">
        <v>22</v>
      </c>
      <c r="I66" s="0" t="s">
        <v>805</v>
      </c>
    </row>
    <row customHeight="1" ht="11.25">
      <c r="A67" s="1851" t="s">
        <v>2262</v>
      </c>
      <c r="B67" s="1851" t="s">
        <v>16</v>
      </c>
      <c r="C67" s="0" t="s">
        <v>2510</v>
      </c>
      <c r="D67" s="0" t="s">
        <v>2511</v>
      </c>
      <c r="E67" s="0" t="s">
        <v>2512</v>
      </c>
      <c r="F67" s="0" t="s">
        <v>2270</v>
      </c>
      <c r="G67" s="0" t="s">
        <v>2505</v>
      </c>
      <c r="H67" s="0" t="s">
        <v>22</v>
      </c>
      <c r="I67" s="0" t="s">
        <v>805</v>
      </c>
    </row>
    <row customHeight="1" ht="11.25">
      <c r="A68" s="1851" t="s">
        <v>2262</v>
      </c>
      <c r="B68" s="1851" t="s">
        <v>16</v>
      </c>
      <c r="C68" s="0" t="s">
        <v>2513</v>
      </c>
      <c r="D68" s="0" t="s">
        <v>2514</v>
      </c>
      <c r="E68" s="0" t="s">
        <v>2515</v>
      </c>
      <c r="F68" s="0" t="s">
        <v>2321</v>
      </c>
      <c r="G68" s="0" t="s">
        <v>2516</v>
      </c>
      <c r="H68" s="0" t="s">
        <v>22</v>
      </c>
      <c r="I68" s="0" t="s">
        <v>805</v>
      </c>
    </row>
    <row customHeight="1" ht="11.25">
      <c r="A69" s="1851" t="s">
        <v>2262</v>
      </c>
      <c r="B69" s="1851" t="s">
        <v>16</v>
      </c>
      <c r="C69" s="0" t="s">
        <v>2517</v>
      </c>
      <c r="D69" s="0" t="s">
        <v>2518</v>
      </c>
      <c r="E69" s="0" t="s">
        <v>2519</v>
      </c>
      <c r="F69" s="0" t="s">
        <v>2290</v>
      </c>
      <c r="G69" s="0" t="s">
        <v>2520</v>
      </c>
      <c r="H69" s="0" t="s">
        <v>22</v>
      </c>
      <c r="I69" s="0" t="s">
        <v>805</v>
      </c>
    </row>
    <row customHeight="1" ht="11.25">
      <c r="A70" s="1851" t="s">
        <v>2262</v>
      </c>
      <c r="B70" s="1851" t="s">
        <v>16</v>
      </c>
      <c r="C70" s="0" t="s">
        <v>2521</v>
      </c>
      <c r="D70" s="0" t="s">
        <v>2522</v>
      </c>
      <c r="E70" s="0" t="s">
        <v>2523</v>
      </c>
      <c r="F70" s="0" t="s">
        <v>2270</v>
      </c>
      <c r="G70" s="0" t="s">
        <v>2524</v>
      </c>
      <c r="H70" s="0" t="s">
        <v>22</v>
      </c>
      <c r="I70" s="0" t="s">
        <v>805</v>
      </c>
    </row>
    <row customHeight="1" ht="11.25">
      <c r="A71" s="1851" t="s">
        <v>2262</v>
      </c>
      <c r="B71" s="1851" t="s">
        <v>16</v>
      </c>
      <c r="C71" s="0" t="s">
        <v>2525</v>
      </c>
      <c r="D71" s="0" t="s">
        <v>2526</v>
      </c>
      <c r="E71" s="0" t="s">
        <v>2527</v>
      </c>
      <c r="F71" s="0" t="s">
        <v>2487</v>
      </c>
      <c r="G71" s="0" t="s">
        <v>22</v>
      </c>
      <c r="H71" s="0" t="s">
        <v>22</v>
      </c>
      <c r="I71" s="0" t="s">
        <v>805</v>
      </c>
    </row>
    <row customHeight="1" ht="11.25">
      <c r="A72" s="1851" t="s">
        <v>2262</v>
      </c>
      <c r="B72" s="1851" t="s">
        <v>16</v>
      </c>
      <c r="C72" s="0" t="s">
        <v>2528</v>
      </c>
      <c r="D72" s="0" t="s">
        <v>2529</v>
      </c>
      <c r="E72" s="0" t="s">
        <v>2352</v>
      </c>
      <c r="F72" s="0" t="s">
        <v>2530</v>
      </c>
      <c r="G72" s="0" t="s">
        <v>22</v>
      </c>
      <c r="H72" s="0" t="s">
        <v>22</v>
      </c>
      <c r="I72" s="0" t="s">
        <v>805</v>
      </c>
    </row>
    <row customHeight="1" ht="11.25">
      <c r="A73" s="1851" t="s">
        <v>2262</v>
      </c>
      <c r="B73" s="1851" t="s">
        <v>16</v>
      </c>
      <c r="C73" s="0" t="s">
        <v>2531</v>
      </c>
      <c r="D73" s="0" t="s">
        <v>2532</v>
      </c>
      <c r="E73" s="0" t="s">
        <v>2533</v>
      </c>
      <c r="F73" s="0" t="s">
        <v>2270</v>
      </c>
      <c r="G73" s="0" t="s">
        <v>22</v>
      </c>
      <c r="H73" s="0" t="s">
        <v>22</v>
      </c>
      <c r="I73" s="0" t="s">
        <v>805</v>
      </c>
    </row>
    <row customHeight="1" ht="11.25">
      <c r="A74" s="1851" t="s">
        <v>2262</v>
      </c>
      <c r="B74" s="1851" t="s">
        <v>16</v>
      </c>
      <c r="C74" s="0" t="s">
        <v>2534</v>
      </c>
      <c r="D74" s="0" t="s">
        <v>2535</v>
      </c>
      <c r="E74" s="0" t="s">
        <v>2536</v>
      </c>
      <c r="F74" s="0" t="s">
        <v>2345</v>
      </c>
      <c r="G74" s="0" t="s">
        <v>2537</v>
      </c>
      <c r="H74" s="0" t="s">
        <v>22</v>
      </c>
      <c r="I74" s="0" t="s">
        <v>805</v>
      </c>
    </row>
    <row customHeight="1" ht="11.25">
      <c r="A75" s="1851" t="s">
        <v>2262</v>
      </c>
      <c r="B75" s="1851" t="s">
        <v>16</v>
      </c>
      <c r="C75" s="0" t="s">
        <v>2538</v>
      </c>
      <c r="D75" s="0" t="s">
        <v>2539</v>
      </c>
      <c r="E75" s="0" t="s">
        <v>2540</v>
      </c>
      <c r="F75" s="0" t="s">
        <v>2541</v>
      </c>
      <c r="G75" s="0" t="s">
        <v>22</v>
      </c>
      <c r="H75" s="0" t="s">
        <v>22</v>
      </c>
      <c r="I75" s="0" t="s">
        <v>805</v>
      </c>
    </row>
    <row customHeight="1" ht="11.25">
      <c r="A76" s="1851" t="s">
        <v>2262</v>
      </c>
      <c r="B76" s="1851" t="s">
        <v>16</v>
      </c>
      <c r="C76" s="0" t="s">
        <v>2542</v>
      </c>
      <c r="D76" s="0" t="s">
        <v>2543</v>
      </c>
      <c r="E76" s="0" t="s">
        <v>2544</v>
      </c>
      <c r="F76" s="0" t="s">
        <v>2428</v>
      </c>
      <c r="G76" s="0" t="s">
        <v>22</v>
      </c>
      <c r="H76" s="0" t="s">
        <v>22</v>
      </c>
      <c r="I76" s="0" t="s">
        <v>805</v>
      </c>
    </row>
    <row customHeight="1" ht="11.25">
      <c r="A77" s="1851" t="s">
        <v>2262</v>
      </c>
      <c r="B77" s="1851" t="s">
        <v>16</v>
      </c>
      <c r="C77" s="0" t="s">
        <v>2545</v>
      </c>
      <c r="D77" s="0" t="s">
        <v>2546</v>
      </c>
      <c r="E77" s="0" t="s">
        <v>2547</v>
      </c>
      <c r="F77" s="0" t="s">
        <v>2303</v>
      </c>
      <c r="G77" s="0" t="s">
        <v>22</v>
      </c>
      <c r="H77" s="0" t="s">
        <v>22</v>
      </c>
      <c r="I77" s="0" t="s">
        <v>805</v>
      </c>
    </row>
    <row customHeight="1" ht="11.25">
      <c r="A78" s="1851" t="s">
        <v>2262</v>
      </c>
      <c r="B78" s="1851" t="s">
        <v>16</v>
      </c>
      <c r="C78" s="0" t="s">
        <v>2548</v>
      </c>
      <c r="D78" s="0" t="s">
        <v>2549</v>
      </c>
      <c r="E78" s="0" t="s">
        <v>2332</v>
      </c>
      <c r="F78" s="0" t="s">
        <v>2550</v>
      </c>
      <c r="G78" s="0" t="s">
        <v>22</v>
      </c>
      <c r="H78" s="0" t="s">
        <v>22</v>
      </c>
      <c r="I78" s="0" t="s">
        <v>805</v>
      </c>
    </row>
    <row customHeight="1" ht="11.25">
      <c r="A79" s="1851" t="s">
        <v>2262</v>
      </c>
      <c r="B79" s="1851" t="s">
        <v>16</v>
      </c>
      <c r="C79" s="0" t="s">
        <v>2551</v>
      </c>
      <c r="D79" s="0" t="s">
        <v>2552</v>
      </c>
      <c r="E79" s="0" t="s">
        <v>2553</v>
      </c>
      <c r="F79" s="0" t="s">
        <v>2554</v>
      </c>
      <c r="G79" s="0" t="s">
        <v>22</v>
      </c>
      <c r="H79" s="0" t="s">
        <v>22</v>
      </c>
      <c r="I79" s="0" t="s">
        <v>805</v>
      </c>
    </row>
    <row customHeight="1" ht="11.25">
      <c r="A80" s="1851" t="s">
        <v>2262</v>
      </c>
      <c r="B80" s="1851" t="s">
        <v>16</v>
      </c>
      <c r="C80" s="0" t="s">
        <v>2555</v>
      </c>
      <c r="D80" s="0" t="s">
        <v>2556</v>
      </c>
      <c r="E80" s="0" t="s">
        <v>2557</v>
      </c>
      <c r="F80" s="0" t="s">
        <v>2501</v>
      </c>
      <c r="G80" s="0" t="s">
        <v>2558</v>
      </c>
      <c r="H80" s="0" t="s">
        <v>22</v>
      </c>
      <c r="I80" s="0" t="s">
        <v>805</v>
      </c>
    </row>
    <row customHeight="1" ht="11.25">
      <c r="A81" s="1851" t="s">
        <v>2262</v>
      </c>
      <c r="B81" s="1851" t="s">
        <v>16</v>
      </c>
      <c r="C81" s="0" t="s">
        <v>2559</v>
      </c>
      <c r="D81" s="0" t="s">
        <v>2560</v>
      </c>
      <c r="E81" s="0" t="s">
        <v>2561</v>
      </c>
      <c r="F81" s="0" t="s">
        <v>2562</v>
      </c>
      <c r="G81" s="0" t="s">
        <v>2563</v>
      </c>
      <c r="H81" s="0" t="s">
        <v>22</v>
      </c>
      <c r="I81" s="0" t="s">
        <v>805</v>
      </c>
    </row>
    <row customHeight="1" ht="11.25">
      <c r="A82" s="1851" t="s">
        <v>2262</v>
      </c>
      <c r="B82" s="1851" t="s">
        <v>16</v>
      </c>
      <c r="C82" s="0" t="s">
        <v>2564</v>
      </c>
      <c r="D82" s="0" t="s">
        <v>2560</v>
      </c>
      <c r="E82" s="0" t="s">
        <v>2561</v>
      </c>
      <c r="F82" s="0" t="s">
        <v>2565</v>
      </c>
      <c r="G82" s="0" t="s">
        <v>22</v>
      </c>
      <c r="H82" s="0" t="s">
        <v>22</v>
      </c>
      <c r="I82" s="0" t="s">
        <v>805</v>
      </c>
    </row>
    <row customHeight="1" ht="11.25">
      <c r="A83" s="1851" t="s">
        <v>2262</v>
      </c>
      <c r="B83" s="1851" t="s">
        <v>16</v>
      </c>
      <c r="C83" s="0" t="s">
        <v>2566</v>
      </c>
      <c r="D83" s="0" t="s">
        <v>2567</v>
      </c>
      <c r="E83" s="0" t="s">
        <v>2265</v>
      </c>
      <c r="F83" s="0" t="s">
        <v>2568</v>
      </c>
      <c r="G83" s="0" t="s">
        <v>22</v>
      </c>
      <c r="H83" s="0" t="s">
        <v>22</v>
      </c>
      <c r="I83" s="0" t="s">
        <v>805</v>
      </c>
    </row>
    <row customHeight="1" ht="11.25">
      <c r="A84" s="1851" t="s">
        <v>2262</v>
      </c>
      <c r="B84" s="1851" t="s">
        <v>16</v>
      </c>
      <c r="C84" s="0" t="s">
        <v>2569</v>
      </c>
      <c r="D84" s="0" t="s">
        <v>2570</v>
      </c>
      <c r="E84" s="0" t="s">
        <v>2265</v>
      </c>
      <c r="F84" s="0" t="s">
        <v>2571</v>
      </c>
      <c r="G84" s="0" t="s">
        <v>22</v>
      </c>
      <c r="H84" s="0" t="s">
        <v>22</v>
      </c>
      <c r="I84" s="0" t="s">
        <v>805</v>
      </c>
    </row>
    <row customHeight="1" ht="11.25">
      <c r="A85" s="1851" t="s">
        <v>2262</v>
      </c>
      <c r="B85" s="1851" t="s">
        <v>16</v>
      </c>
      <c r="C85" s="0" t="s">
        <v>2572</v>
      </c>
      <c r="D85" s="0" t="s">
        <v>2573</v>
      </c>
      <c r="E85" s="0" t="s">
        <v>2265</v>
      </c>
      <c r="F85" s="0" t="s">
        <v>2574</v>
      </c>
      <c r="G85" s="0" t="s">
        <v>22</v>
      </c>
      <c r="H85" s="0" t="s">
        <v>22</v>
      </c>
      <c r="I85" s="0" t="s">
        <v>805</v>
      </c>
    </row>
    <row customHeight="1" ht="11.25">
      <c r="A86" s="1851" t="s">
        <v>2262</v>
      </c>
      <c r="B86" s="1851" t="s">
        <v>16</v>
      </c>
      <c r="C86" s="0" t="s">
        <v>2575</v>
      </c>
      <c r="D86" s="0" t="s">
        <v>2576</v>
      </c>
      <c r="E86" s="0" t="s">
        <v>2265</v>
      </c>
      <c r="F86" s="0" t="s">
        <v>2577</v>
      </c>
      <c r="G86" s="0" t="s">
        <v>22</v>
      </c>
      <c r="H86" s="0" t="s">
        <v>22</v>
      </c>
      <c r="I86" s="0" t="s">
        <v>805</v>
      </c>
    </row>
    <row customHeight="1" ht="11.25">
      <c r="A87" s="1851" t="s">
        <v>2262</v>
      </c>
      <c r="B87" s="1851" t="s">
        <v>16</v>
      </c>
      <c r="C87" s="0" t="s">
        <v>2578</v>
      </c>
      <c r="D87" s="0" t="s">
        <v>2579</v>
      </c>
      <c r="E87" s="0" t="s">
        <v>2265</v>
      </c>
      <c r="F87" s="0" t="s">
        <v>2580</v>
      </c>
      <c r="G87" s="0" t="s">
        <v>22</v>
      </c>
      <c r="H87" s="0" t="s">
        <v>22</v>
      </c>
      <c r="I87" s="0" t="s">
        <v>805</v>
      </c>
    </row>
    <row customHeight="1" ht="11.25">
      <c r="A88" s="1851" t="s">
        <v>2262</v>
      </c>
      <c r="B88" s="1851" t="s">
        <v>16</v>
      </c>
      <c r="C88" s="0" t="s">
        <v>2581</v>
      </c>
      <c r="D88" s="0" t="s">
        <v>2582</v>
      </c>
      <c r="E88" s="0" t="s">
        <v>2265</v>
      </c>
      <c r="F88" s="0" t="s">
        <v>2583</v>
      </c>
      <c r="G88" s="0" t="s">
        <v>22</v>
      </c>
      <c r="H88" s="0" t="s">
        <v>22</v>
      </c>
      <c r="I88" s="0" t="s">
        <v>805</v>
      </c>
    </row>
    <row customHeight="1" ht="11.25">
      <c r="A89" s="1851" t="s">
        <v>2262</v>
      </c>
      <c r="B89" s="1851" t="s">
        <v>16</v>
      </c>
      <c r="C89" s="0" t="s">
        <v>2584</v>
      </c>
      <c r="D89" s="0" t="s">
        <v>2585</v>
      </c>
      <c r="E89" s="0" t="s">
        <v>2265</v>
      </c>
      <c r="F89" s="0" t="s">
        <v>2586</v>
      </c>
      <c r="G89" s="0" t="s">
        <v>22</v>
      </c>
      <c r="H89" s="0" t="s">
        <v>22</v>
      </c>
      <c r="I89" s="0" t="s">
        <v>805</v>
      </c>
    </row>
    <row customHeight="1" ht="11.25">
      <c r="A90" s="1851" t="s">
        <v>2262</v>
      </c>
      <c r="B90" s="1851" t="s">
        <v>16</v>
      </c>
      <c r="C90" s="0" t="s">
        <v>2587</v>
      </c>
      <c r="D90" s="0" t="s">
        <v>2588</v>
      </c>
      <c r="E90" s="0" t="s">
        <v>2265</v>
      </c>
      <c r="F90" s="0" t="s">
        <v>2589</v>
      </c>
      <c r="G90" s="0" t="s">
        <v>22</v>
      </c>
      <c r="H90" s="0" t="s">
        <v>22</v>
      </c>
      <c r="I90" s="0" t="s">
        <v>805</v>
      </c>
    </row>
    <row customHeight="1" ht="11.25">
      <c r="A91" s="1851" t="s">
        <v>2262</v>
      </c>
      <c r="B91" s="1851" t="s">
        <v>16</v>
      </c>
      <c r="C91" s="0" t="s">
        <v>2590</v>
      </c>
      <c r="D91" s="0" t="s">
        <v>2591</v>
      </c>
      <c r="E91" s="0" t="s">
        <v>2265</v>
      </c>
      <c r="F91" s="0" t="s">
        <v>2592</v>
      </c>
      <c r="G91" s="0" t="s">
        <v>22</v>
      </c>
      <c r="H91" s="0" t="s">
        <v>22</v>
      </c>
      <c r="I91" s="0" t="s">
        <v>805</v>
      </c>
    </row>
    <row customHeight="1" ht="11.25">
      <c r="A92" s="1851" t="s">
        <v>2262</v>
      </c>
      <c r="B92" s="1851" t="s">
        <v>16</v>
      </c>
      <c r="C92" s="0" t="s">
        <v>2593</v>
      </c>
      <c r="D92" s="0" t="s">
        <v>2594</v>
      </c>
      <c r="E92" s="0" t="s">
        <v>2265</v>
      </c>
      <c r="F92" s="0" t="s">
        <v>2595</v>
      </c>
      <c r="G92" s="0" t="s">
        <v>22</v>
      </c>
      <c r="H92" s="0" t="s">
        <v>22</v>
      </c>
      <c r="I92" s="0" t="s">
        <v>805</v>
      </c>
    </row>
    <row customHeight="1" ht="11.25">
      <c r="A93" s="1851" t="s">
        <v>2262</v>
      </c>
      <c r="B93" s="1851" t="s">
        <v>16</v>
      </c>
      <c r="C93" s="0" t="s">
        <v>2596</v>
      </c>
      <c r="D93" s="0" t="s">
        <v>2597</v>
      </c>
      <c r="E93" s="0" t="s">
        <v>2598</v>
      </c>
      <c r="F93" s="0" t="s">
        <v>2599</v>
      </c>
      <c r="G93" s="0" t="s">
        <v>22</v>
      </c>
      <c r="H93" s="0" t="s">
        <v>22</v>
      </c>
      <c r="I93" s="0" t="s">
        <v>805</v>
      </c>
    </row>
    <row customHeight="1" ht="11.25">
      <c r="A94" s="1851" t="s">
        <v>2262</v>
      </c>
      <c r="B94" s="1851" t="s">
        <v>16</v>
      </c>
      <c r="C94" s="0" t="s">
        <v>2600</v>
      </c>
      <c r="D94" s="0" t="s">
        <v>2601</v>
      </c>
      <c r="E94" s="0" t="s">
        <v>2598</v>
      </c>
      <c r="F94" s="0" t="s">
        <v>2602</v>
      </c>
      <c r="G94" s="0" t="s">
        <v>22</v>
      </c>
      <c r="H94" s="0" t="s">
        <v>22</v>
      </c>
      <c r="I94" s="0" t="s">
        <v>805</v>
      </c>
    </row>
    <row customHeight="1" ht="11.25">
      <c r="A95" s="1851" t="s">
        <v>2262</v>
      </c>
      <c r="B95" s="1851" t="s">
        <v>16</v>
      </c>
      <c r="C95" s="0" t="s">
        <v>2603</v>
      </c>
      <c r="D95" s="0" t="s">
        <v>2604</v>
      </c>
      <c r="E95" s="0" t="s">
        <v>2598</v>
      </c>
      <c r="F95" s="0" t="s">
        <v>2605</v>
      </c>
      <c r="G95" s="0" t="s">
        <v>22</v>
      </c>
      <c r="H95" s="0" t="s">
        <v>22</v>
      </c>
      <c r="I95" s="0" t="s">
        <v>805</v>
      </c>
    </row>
    <row customHeight="1" ht="11.25">
      <c r="A96" s="1851" t="s">
        <v>2262</v>
      </c>
      <c r="B96" s="1851" t="s">
        <v>16</v>
      </c>
      <c r="C96" s="0" t="s">
        <v>2606</v>
      </c>
      <c r="D96" s="0" t="s">
        <v>2607</v>
      </c>
      <c r="E96" s="0" t="s">
        <v>2608</v>
      </c>
      <c r="F96" s="0" t="s">
        <v>2609</v>
      </c>
      <c r="G96" s="0" t="s">
        <v>2610</v>
      </c>
      <c r="H96" s="0" t="s">
        <v>22</v>
      </c>
      <c r="I96" s="0" t="s">
        <v>805</v>
      </c>
    </row>
    <row customHeight="1" ht="11.25">
      <c r="A97" s="1851" t="s">
        <v>2262</v>
      </c>
      <c r="B97" s="1851" t="s">
        <v>16</v>
      </c>
      <c r="C97" s="0" t="s">
        <v>2611</v>
      </c>
      <c r="D97" s="0" t="s">
        <v>2612</v>
      </c>
      <c r="E97" s="0" t="s">
        <v>2613</v>
      </c>
      <c r="F97" s="0" t="s">
        <v>2298</v>
      </c>
      <c r="G97" s="0" t="s">
        <v>22</v>
      </c>
      <c r="H97" s="0" t="s">
        <v>22</v>
      </c>
      <c r="I97" s="0" t="s">
        <v>805</v>
      </c>
    </row>
    <row customHeight="1" ht="11.25">
      <c r="A98" s="1851" t="s">
        <v>2262</v>
      </c>
      <c r="B98" s="1851" t="s">
        <v>16</v>
      </c>
      <c r="C98" s="0" t="s">
        <v>2614</v>
      </c>
      <c r="D98" s="0" t="s">
        <v>2615</v>
      </c>
      <c r="E98" s="0" t="s">
        <v>2616</v>
      </c>
      <c r="F98" s="0" t="s">
        <v>2298</v>
      </c>
      <c r="G98" s="0" t="s">
        <v>22</v>
      </c>
      <c r="H98" s="0" t="s">
        <v>22</v>
      </c>
      <c r="I98" s="0" t="s">
        <v>805</v>
      </c>
    </row>
    <row customHeight="1" ht="11.25">
      <c r="A99" s="1851" t="s">
        <v>2262</v>
      </c>
      <c r="B99" s="1851" t="s">
        <v>16</v>
      </c>
      <c r="C99" s="0" t="s">
        <v>2617</v>
      </c>
      <c r="D99" s="0" t="s">
        <v>2618</v>
      </c>
      <c r="E99" s="0" t="s">
        <v>2619</v>
      </c>
      <c r="F99" s="0" t="s">
        <v>2609</v>
      </c>
      <c r="G99" s="0" t="s">
        <v>2610</v>
      </c>
      <c r="H99" s="0" t="s">
        <v>22</v>
      </c>
      <c r="I99" s="0" t="s">
        <v>805</v>
      </c>
    </row>
    <row customHeight="1" ht="11.25">
      <c r="A100" s="1851" t="s">
        <v>2262</v>
      </c>
      <c r="B100" s="1851" t="s">
        <v>16</v>
      </c>
      <c r="C100" s="0" t="s">
        <v>2620</v>
      </c>
      <c r="D100" s="0" t="s">
        <v>2621</v>
      </c>
      <c r="E100" s="0" t="s">
        <v>2273</v>
      </c>
      <c r="F100" s="0" t="s">
        <v>2622</v>
      </c>
      <c r="G100" s="0" t="s">
        <v>22</v>
      </c>
      <c r="H100" s="0" t="s">
        <v>22</v>
      </c>
      <c r="I100" s="0" t="s">
        <v>805</v>
      </c>
    </row>
    <row customHeight="1" ht="11.25">
      <c r="A101" s="1851" t="s">
        <v>2262</v>
      </c>
      <c r="B101" s="1851" t="s">
        <v>16</v>
      </c>
      <c r="C101" s="0" t="s">
        <v>2623</v>
      </c>
      <c r="D101" s="0" t="s">
        <v>2624</v>
      </c>
      <c r="E101" s="0" t="s">
        <v>2273</v>
      </c>
      <c r="F101" s="0" t="s">
        <v>2428</v>
      </c>
      <c r="G101" s="0" t="s">
        <v>22</v>
      </c>
      <c r="H101" s="0" t="s">
        <v>22</v>
      </c>
      <c r="I101" s="0" t="s">
        <v>805</v>
      </c>
    </row>
    <row customHeight="1" ht="11.25">
      <c r="A102" s="1851" t="s">
        <v>2262</v>
      </c>
      <c r="B102" s="1851" t="s">
        <v>16</v>
      </c>
      <c r="C102" s="0" t="s">
        <v>2625</v>
      </c>
      <c r="D102" s="0" t="s">
        <v>2626</v>
      </c>
      <c r="E102" s="0" t="s">
        <v>2627</v>
      </c>
      <c r="F102" s="0" t="s">
        <v>2628</v>
      </c>
      <c r="G102" s="0" t="s">
        <v>22</v>
      </c>
      <c r="H102" s="0" t="s">
        <v>22</v>
      </c>
      <c r="I102" s="0" t="s">
        <v>805</v>
      </c>
    </row>
    <row customHeight="1" ht="11.25">
      <c r="A103" s="1851" t="s">
        <v>2262</v>
      </c>
      <c r="B103" s="1851" t="s">
        <v>16</v>
      </c>
      <c r="C103" s="0" t="s">
        <v>2629</v>
      </c>
      <c r="D103" s="0" t="s">
        <v>2626</v>
      </c>
      <c r="E103" s="0" t="s">
        <v>2627</v>
      </c>
      <c r="F103" s="0" t="s">
        <v>2630</v>
      </c>
      <c r="G103" s="0" t="s">
        <v>2631</v>
      </c>
      <c r="H103" s="0" t="s">
        <v>22</v>
      </c>
      <c r="I103" s="0" t="s">
        <v>805</v>
      </c>
    </row>
    <row customHeight="1" ht="11.25">
      <c r="A104" s="1851" t="s">
        <v>2262</v>
      </c>
      <c r="B104" s="1851" t="s">
        <v>16</v>
      </c>
      <c r="C104" s="0" t="s">
        <v>2632</v>
      </c>
      <c r="D104" s="0" t="s">
        <v>2633</v>
      </c>
      <c r="E104" s="0" t="s">
        <v>2634</v>
      </c>
      <c r="F104" s="0" t="s">
        <v>2298</v>
      </c>
      <c r="G104" s="0" t="s">
        <v>2635</v>
      </c>
      <c r="H104" s="0" t="s">
        <v>22</v>
      </c>
      <c r="I104" s="0" t="s">
        <v>805</v>
      </c>
    </row>
    <row customHeight="1" ht="11.25">
      <c r="A105" s="1851" t="s">
        <v>2262</v>
      </c>
      <c r="B105" s="1851" t="s">
        <v>16</v>
      </c>
      <c r="C105" s="0" t="s">
        <v>2636</v>
      </c>
      <c r="D105" s="0" t="s">
        <v>2637</v>
      </c>
      <c r="E105" s="0" t="s">
        <v>2638</v>
      </c>
      <c r="F105" s="0" t="s">
        <v>2321</v>
      </c>
      <c r="G105" s="0" t="s">
        <v>22</v>
      </c>
      <c r="H105" s="0" t="s">
        <v>22</v>
      </c>
      <c r="I105" s="0" t="s">
        <v>805</v>
      </c>
    </row>
    <row customHeight="1" ht="11.25">
      <c r="A106" s="1851" t="s">
        <v>2262</v>
      </c>
      <c r="B106" s="1851" t="s">
        <v>16</v>
      </c>
      <c r="C106" s="0" t="s">
        <v>2639</v>
      </c>
      <c r="D106" s="0" t="s">
        <v>2640</v>
      </c>
      <c r="E106" s="0" t="s">
        <v>2641</v>
      </c>
      <c r="F106" s="0" t="s">
        <v>2309</v>
      </c>
      <c r="G106" s="0" t="s">
        <v>22</v>
      </c>
      <c r="H106" s="0" t="s">
        <v>22</v>
      </c>
      <c r="I106" s="0" t="s">
        <v>805</v>
      </c>
    </row>
    <row customHeight="1" ht="11.25">
      <c r="A107" s="1851" t="s">
        <v>2262</v>
      </c>
      <c r="B107" s="1851" t="s">
        <v>16</v>
      </c>
      <c r="C107" s="0" t="s">
        <v>2642</v>
      </c>
      <c r="D107" s="0" t="s">
        <v>2643</v>
      </c>
      <c r="E107" s="0" t="s">
        <v>2644</v>
      </c>
      <c r="F107" s="0" t="s">
        <v>2357</v>
      </c>
      <c r="G107" s="0" t="s">
        <v>22</v>
      </c>
      <c r="H107" s="0" t="s">
        <v>22</v>
      </c>
      <c r="I107" s="0" t="s">
        <v>805</v>
      </c>
    </row>
    <row customHeight="1" ht="11.25">
      <c r="A108" s="1851" t="s">
        <v>2262</v>
      </c>
      <c r="B108" s="1851" t="s">
        <v>16</v>
      </c>
      <c r="C108" s="0" t="s">
        <v>2645</v>
      </c>
      <c r="D108" s="0" t="s">
        <v>2646</v>
      </c>
      <c r="E108" s="0" t="s">
        <v>2647</v>
      </c>
      <c r="F108" s="0" t="s">
        <v>2471</v>
      </c>
      <c r="G108" s="0" t="s">
        <v>22</v>
      </c>
      <c r="H108" s="0" t="s">
        <v>22</v>
      </c>
      <c r="I108" s="0" t="s">
        <v>805</v>
      </c>
    </row>
    <row customHeight="1" ht="11.25">
      <c r="A109" s="1851" t="s">
        <v>2262</v>
      </c>
      <c r="B109" s="1851" t="s">
        <v>16</v>
      </c>
      <c r="C109" s="0" t="s">
        <v>2648</v>
      </c>
      <c r="D109" s="0" t="s">
        <v>2649</v>
      </c>
      <c r="E109" s="0" t="s">
        <v>2650</v>
      </c>
      <c r="F109" s="0" t="s">
        <v>2368</v>
      </c>
      <c r="G109" s="0" t="s">
        <v>22</v>
      </c>
      <c r="H109" s="0" t="s">
        <v>22</v>
      </c>
      <c r="I109" s="0" t="s">
        <v>805</v>
      </c>
    </row>
    <row customHeight="1" ht="11.25">
      <c r="A110" s="1851" t="s">
        <v>2262</v>
      </c>
      <c r="B110" s="1851" t="s">
        <v>16</v>
      </c>
      <c r="C110" s="0" t="s">
        <v>2651</v>
      </c>
      <c r="D110" s="0" t="s">
        <v>2652</v>
      </c>
      <c r="E110" s="0" t="s">
        <v>2653</v>
      </c>
      <c r="F110" s="0" t="s">
        <v>2270</v>
      </c>
      <c r="G110" s="0" t="s">
        <v>2654</v>
      </c>
      <c r="H110" s="0" t="s">
        <v>22</v>
      </c>
      <c r="I110" s="0" t="s">
        <v>805</v>
      </c>
    </row>
    <row customHeight="1" ht="11.25">
      <c r="A111" s="1851" t="s">
        <v>2262</v>
      </c>
      <c r="B111" s="1851" t="s">
        <v>16</v>
      </c>
      <c r="C111" s="0" t="s">
        <v>2655</v>
      </c>
      <c r="D111" s="0" t="s">
        <v>2656</v>
      </c>
      <c r="E111" s="0" t="s">
        <v>2657</v>
      </c>
      <c r="F111" s="0" t="s">
        <v>2658</v>
      </c>
      <c r="G111" s="0" t="s">
        <v>22</v>
      </c>
      <c r="H111" s="0" t="s">
        <v>22</v>
      </c>
      <c r="I111" s="0" t="s">
        <v>805</v>
      </c>
    </row>
    <row customHeight="1" ht="11.25">
      <c r="A112" s="1851" t="s">
        <v>2262</v>
      </c>
      <c r="B112" s="1851" t="s">
        <v>16</v>
      </c>
      <c r="C112" s="0" t="s">
        <v>2659</v>
      </c>
      <c r="D112" s="0" t="s">
        <v>2660</v>
      </c>
      <c r="E112" s="0" t="s">
        <v>2661</v>
      </c>
      <c r="F112" s="0" t="s">
        <v>2303</v>
      </c>
      <c r="G112" s="0" t="s">
        <v>2662</v>
      </c>
      <c r="H112" s="0" t="s">
        <v>22</v>
      </c>
      <c r="I112" s="0" t="s">
        <v>805</v>
      </c>
    </row>
    <row customHeight="1" ht="11.25">
      <c r="A113" s="1851" t="s">
        <v>2262</v>
      </c>
      <c r="B113" s="1851" t="s">
        <v>16</v>
      </c>
      <c r="C113" s="0" t="s">
        <v>2663</v>
      </c>
      <c r="D113" s="0" t="s">
        <v>2664</v>
      </c>
      <c r="E113" s="0" t="s">
        <v>2665</v>
      </c>
      <c r="F113" s="0" t="s">
        <v>2480</v>
      </c>
      <c r="G113" s="0" t="s">
        <v>22</v>
      </c>
      <c r="H113" s="0" t="s">
        <v>22</v>
      </c>
      <c r="I113" s="0" t="s">
        <v>805</v>
      </c>
    </row>
    <row customHeight="1" ht="11.25">
      <c r="A114" s="1851" t="s">
        <v>2262</v>
      </c>
      <c r="B114" s="1851" t="s">
        <v>16</v>
      </c>
      <c r="C114" s="0" t="s">
        <v>2666</v>
      </c>
      <c r="D114" s="0" t="s">
        <v>2667</v>
      </c>
      <c r="E114" s="0" t="s">
        <v>2668</v>
      </c>
      <c r="F114" s="0" t="s">
        <v>2423</v>
      </c>
      <c r="G114" s="0" t="s">
        <v>22</v>
      </c>
      <c r="H114" s="0" t="s">
        <v>22</v>
      </c>
      <c r="I114" s="0" t="s">
        <v>805</v>
      </c>
    </row>
    <row customHeight="1" ht="11.25">
      <c r="A115" s="1851" t="s">
        <v>2262</v>
      </c>
      <c r="B115" s="1851" t="s">
        <v>16</v>
      </c>
      <c r="C115" s="0" t="s">
        <v>2669</v>
      </c>
      <c r="D115" s="0" t="s">
        <v>2670</v>
      </c>
      <c r="E115" s="0" t="s">
        <v>2671</v>
      </c>
      <c r="F115" s="0" t="s">
        <v>2303</v>
      </c>
      <c r="G115" s="0" t="s">
        <v>2672</v>
      </c>
      <c r="H115" s="0" t="s">
        <v>22</v>
      </c>
      <c r="I115" s="0" t="s">
        <v>805</v>
      </c>
    </row>
    <row customHeight="1" ht="11.25">
      <c r="A116" s="1851" t="s">
        <v>2262</v>
      </c>
      <c r="B116" s="1851" t="s">
        <v>16</v>
      </c>
      <c r="C116" s="0" t="s">
        <v>2673</v>
      </c>
      <c r="D116" s="0" t="s">
        <v>2674</v>
      </c>
      <c r="E116" s="0" t="s">
        <v>2675</v>
      </c>
      <c r="F116" s="0" t="s">
        <v>2303</v>
      </c>
      <c r="G116" s="0" t="s">
        <v>22</v>
      </c>
      <c r="H116" s="0" t="s">
        <v>22</v>
      </c>
      <c r="I116" s="0" t="s">
        <v>805</v>
      </c>
    </row>
    <row customHeight="1" ht="11.25">
      <c r="A117" s="1851" t="s">
        <v>2262</v>
      </c>
      <c r="B117" s="1851" t="s">
        <v>16</v>
      </c>
      <c r="C117" s="0" t="s">
        <v>2676</v>
      </c>
      <c r="D117" s="0" t="s">
        <v>2677</v>
      </c>
      <c r="E117" s="0" t="s">
        <v>2678</v>
      </c>
      <c r="F117" s="0" t="s">
        <v>2480</v>
      </c>
      <c r="G117" s="0" t="s">
        <v>22</v>
      </c>
      <c r="H117" s="0" t="s">
        <v>22</v>
      </c>
      <c r="I117" s="0" t="s">
        <v>805</v>
      </c>
    </row>
    <row customHeight="1" ht="11.25">
      <c r="A118" s="1851" t="s">
        <v>2262</v>
      </c>
      <c r="B118" s="1851" t="s">
        <v>16</v>
      </c>
      <c r="C118" s="0" t="s">
        <v>2679</v>
      </c>
      <c r="D118" s="0" t="s">
        <v>2680</v>
      </c>
      <c r="E118" s="0" t="s">
        <v>2681</v>
      </c>
      <c r="F118" s="0" t="s">
        <v>2658</v>
      </c>
      <c r="G118" s="0" t="s">
        <v>22</v>
      </c>
      <c r="H118" s="0" t="s">
        <v>22</v>
      </c>
      <c r="I118" s="0" t="s">
        <v>805</v>
      </c>
    </row>
    <row customHeight="1" ht="11.25">
      <c r="A119" s="1851" t="s">
        <v>2262</v>
      </c>
      <c r="B119" s="1851" t="s">
        <v>16</v>
      </c>
      <c r="C119" s="0" t="s">
        <v>2682</v>
      </c>
      <c r="D119" s="0" t="s">
        <v>2683</v>
      </c>
      <c r="E119" s="0" t="s">
        <v>2684</v>
      </c>
      <c r="F119" s="0" t="s">
        <v>2368</v>
      </c>
      <c r="G119" s="0" t="s">
        <v>2685</v>
      </c>
      <c r="H119" s="0" t="s">
        <v>22</v>
      </c>
      <c r="I119" s="0" t="s">
        <v>805</v>
      </c>
    </row>
    <row customHeight="1" ht="11.25">
      <c r="A120" s="1851" t="s">
        <v>2262</v>
      </c>
      <c r="B120" s="1851" t="s">
        <v>16</v>
      </c>
      <c r="C120" s="0" t="s">
        <v>2686</v>
      </c>
      <c r="D120" s="0" t="s">
        <v>2687</v>
      </c>
      <c r="E120" s="0" t="s">
        <v>2688</v>
      </c>
      <c r="F120" s="0" t="s">
        <v>2303</v>
      </c>
      <c r="G120" s="0" t="s">
        <v>22</v>
      </c>
      <c r="H120" s="0" t="s">
        <v>22</v>
      </c>
      <c r="I120" s="0" t="s">
        <v>805</v>
      </c>
    </row>
    <row customHeight="1" ht="11.25">
      <c r="A121" s="1851" t="s">
        <v>2262</v>
      </c>
      <c r="B121" s="1851" t="s">
        <v>16</v>
      </c>
      <c r="C121" s="0" t="s">
        <v>2689</v>
      </c>
      <c r="D121" s="0" t="s">
        <v>2690</v>
      </c>
      <c r="E121" s="0" t="s">
        <v>2691</v>
      </c>
      <c r="F121" s="0" t="s">
        <v>2337</v>
      </c>
      <c r="G121" s="0" t="s">
        <v>22</v>
      </c>
      <c r="H121" s="0" t="s">
        <v>22</v>
      </c>
      <c r="I121" s="0" t="s">
        <v>805</v>
      </c>
    </row>
    <row customHeight="1" ht="11.25">
      <c r="A122" s="1851" t="s">
        <v>2262</v>
      </c>
      <c r="B122" s="1851" t="s">
        <v>16</v>
      </c>
      <c r="C122" s="0" t="s">
        <v>2692</v>
      </c>
      <c r="D122" s="0" t="s">
        <v>2693</v>
      </c>
      <c r="E122" s="0" t="s">
        <v>2694</v>
      </c>
      <c r="F122" s="0" t="s">
        <v>2695</v>
      </c>
      <c r="G122" s="0" t="s">
        <v>2696</v>
      </c>
      <c r="H122" s="0" t="s">
        <v>22</v>
      </c>
      <c r="I122" s="0" t="s">
        <v>805</v>
      </c>
    </row>
    <row customHeight="1" ht="11.25">
      <c r="A123" s="1851" t="s">
        <v>2262</v>
      </c>
      <c r="B123" s="1851" t="s">
        <v>16</v>
      </c>
      <c r="C123" s="0" t="s">
        <v>2697</v>
      </c>
      <c r="D123" s="0" t="s">
        <v>2698</v>
      </c>
      <c r="E123" s="0" t="s">
        <v>2699</v>
      </c>
      <c r="F123" s="0" t="s">
        <v>2658</v>
      </c>
      <c r="G123" s="0" t="s">
        <v>22</v>
      </c>
      <c r="H123" s="0" t="s">
        <v>22</v>
      </c>
      <c r="I123" s="0" t="s">
        <v>805</v>
      </c>
    </row>
    <row customHeight="1" ht="11.25">
      <c r="A124" s="1851" t="s">
        <v>2262</v>
      </c>
      <c r="B124" s="1851" t="s">
        <v>16</v>
      </c>
      <c r="C124" s="0" t="s">
        <v>2700</v>
      </c>
      <c r="D124" s="0" t="s">
        <v>2701</v>
      </c>
      <c r="E124" s="0" t="s">
        <v>2702</v>
      </c>
      <c r="F124" s="0" t="s">
        <v>2368</v>
      </c>
      <c r="G124" s="0" t="s">
        <v>2703</v>
      </c>
      <c r="H124" s="0" t="s">
        <v>22</v>
      </c>
      <c r="I124" s="0" t="s">
        <v>805</v>
      </c>
    </row>
    <row customHeight="1" ht="11.25">
      <c r="A125" s="1851" t="s">
        <v>2262</v>
      </c>
      <c r="B125" s="1851" t="s">
        <v>16</v>
      </c>
      <c r="C125" s="0" t="s">
        <v>2704</v>
      </c>
      <c r="D125" s="0" t="s">
        <v>2705</v>
      </c>
      <c r="E125" s="0" t="s">
        <v>2265</v>
      </c>
      <c r="F125" s="0" t="s">
        <v>52</v>
      </c>
      <c r="G125" s="0" t="s">
        <v>2706</v>
      </c>
      <c r="H125" s="0" t="s">
        <v>22</v>
      </c>
      <c r="I125" s="0" t="s">
        <v>805</v>
      </c>
    </row>
    <row customHeight="1" ht="11.25">
      <c r="A126" s="1851" t="s">
        <v>2262</v>
      </c>
      <c r="B126" s="1851" t="s">
        <v>16</v>
      </c>
      <c r="C126" s="0" t="s">
        <v>2707</v>
      </c>
      <c r="D126" s="0" t="s">
        <v>2708</v>
      </c>
      <c r="E126" s="0" t="s">
        <v>2265</v>
      </c>
      <c r="F126" s="0" t="s">
        <v>2709</v>
      </c>
      <c r="G126" s="0" t="s">
        <v>2706</v>
      </c>
      <c r="H126" s="0" t="s">
        <v>22</v>
      </c>
      <c r="I126" s="0" t="s">
        <v>805</v>
      </c>
    </row>
    <row customHeight="1" ht="11.25">
      <c r="A127" s="1851" t="s">
        <v>2262</v>
      </c>
      <c r="B127" s="1851" t="s">
        <v>16</v>
      </c>
      <c r="C127" s="0" t="s">
        <v>2710</v>
      </c>
      <c r="D127" s="0" t="s">
        <v>2711</v>
      </c>
      <c r="E127" s="0" t="s">
        <v>2265</v>
      </c>
      <c r="F127" s="0" t="s">
        <v>2712</v>
      </c>
      <c r="G127" s="0" t="s">
        <v>22</v>
      </c>
      <c r="H127" s="0" t="s">
        <v>22</v>
      </c>
      <c r="I127" s="0" t="s">
        <v>805</v>
      </c>
    </row>
    <row customHeight="1" ht="11.25">
      <c r="A128" s="1851" t="s">
        <v>2262</v>
      </c>
      <c r="B128" s="1851" t="s">
        <v>16</v>
      </c>
      <c r="C128" s="0" t="s">
        <v>2713</v>
      </c>
      <c r="D128" s="0" t="s">
        <v>2714</v>
      </c>
      <c r="E128" s="0" t="s">
        <v>2598</v>
      </c>
      <c r="F128" s="0" t="s">
        <v>2715</v>
      </c>
      <c r="G128" s="0" t="s">
        <v>22</v>
      </c>
      <c r="H128" s="0" t="s">
        <v>22</v>
      </c>
      <c r="I128" s="0" t="s">
        <v>805</v>
      </c>
    </row>
    <row customHeight="1" ht="11.25">
      <c r="A129" s="1851" t="s">
        <v>2262</v>
      </c>
      <c r="B129" s="1851" t="s">
        <v>16</v>
      </c>
      <c r="C129" s="0" t="s">
        <v>2716</v>
      </c>
      <c r="D129" s="0" t="s">
        <v>2717</v>
      </c>
      <c r="E129" s="0" t="s">
        <v>2265</v>
      </c>
      <c r="F129" s="0" t="s">
        <v>2718</v>
      </c>
      <c r="G129" s="0" t="s">
        <v>2706</v>
      </c>
      <c r="H129" s="0" t="s">
        <v>22</v>
      </c>
      <c r="I129" s="0" t="s">
        <v>805</v>
      </c>
    </row>
    <row customHeight="1" ht="11.25">
      <c r="A130" s="1851" t="s">
        <v>2262</v>
      </c>
      <c r="B130" s="1851" t="s">
        <v>16</v>
      </c>
      <c r="C130" s="0" t="s">
        <v>2719</v>
      </c>
      <c r="D130" s="0" t="s">
        <v>2720</v>
      </c>
      <c r="E130" s="0" t="s">
        <v>2265</v>
      </c>
      <c r="F130" s="0" t="s">
        <v>2721</v>
      </c>
      <c r="G130" s="0" t="s">
        <v>2706</v>
      </c>
      <c r="H130" s="0" t="s">
        <v>22</v>
      </c>
      <c r="I130" s="0" t="s">
        <v>805</v>
      </c>
    </row>
    <row customHeight="1" ht="11.25">
      <c r="A131" s="1851" t="s">
        <v>2262</v>
      </c>
      <c r="B131" s="1851" t="s">
        <v>16</v>
      </c>
      <c r="C131" s="0" t="s">
        <v>2722</v>
      </c>
      <c r="D131" s="0" t="s">
        <v>2723</v>
      </c>
      <c r="E131" s="0" t="s">
        <v>2724</v>
      </c>
      <c r="F131" s="0" t="s">
        <v>2725</v>
      </c>
      <c r="G131" s="0" t="s">
        <v>2726</v>
      </c>
      <c r="H131" s="0" t="s">
        <v>22</v>
      </c>
      <c r="I131" s="0" t="s">
        <v>805</v>
      </c>
    </row>
    <row customHeight="1" ht="11.25">
      <c r="A132" s="1851" t="s">
        <v>2262</v>
      </c>
      <c r="B132" s="1851" t="s">
        <v>16</v>
      </c>
      <c r="C132" s="0" t="s">
        <v>2727</v>
      </c>
      <c r="D132" s="0" t="s">
        <v>2728</v>
      </c>
      <c r="E132" s="0" t="s">
        <v>2729</v>
      </c>
      <c r="F132" s="0" t="s">
        <v>2313</v>
      </c>
      <c r="G132" s="0" t="s">
        <v>2730</v>
      </c>
      <c r="H132" s="0" t="s">
        <v>22</v>
      </c>
      <c r="I132" s="0" t="s">
        <v>805</v>
      </c>
    </row>
    <row customHeight="1" ht="11.25">
      <c r="A133" s="1851" t="s">
        <v>2262</v>
      </c>
      <c r="B133" s="1851" t="s">
        <v>16</v>
      </c>
      <c r="C133" s="0" t="s">
        <v>2731</v>
      </c>
      <c r="D133" s="0" t="s">
        <v>2732</v>
      </c>
      <c r="E133" s="0" t="s">
        <v>2733</v>
      </c>
      <c r="F133" s="0" t="s">
        <v>2303</v>
      </c>
      <c r="G133" s="0" t="s">
        <v>22</v>
      </c>
      <c r="H133" s="0" t="s">
        <v>22</v>
      </c>
      <c r="I133" s="0" t="s">
        <v>805</v>
      </c>
    </row>
    <row customHeight="1" ht="11.25">
      <c r="A134" s="1851" t="s">
        <v>2262</v>
      </c>
      <c r="B134" s="1851" t="s">
        <v>16</v>
      </c>
      <c r="C134" s="0" t="s">
        <v>2734</v>
      </c>
      <c r="D134" s="0" t="s">
        <v>2735</v>
      </c>
      <c r="E134" s="0" t="s">
        <v>2736</v>
      </c>
      <c r="F134" s="0" t="s">
        <v>2270</v>
      </c>
      <c r="G134" s="0" t="s">
        <v>22</v>
      </c>
      <c r="H134" s="0" t="s">
        <v>22</v>
      </c>
      <c r="I134" s="0" t="s">
        <v>805</v>
      </c>
    </row>
    <row customHeight="1" ht="11.25">
      <c r="A135" s="1851" t="s">
        <v>2262</v>
      </c>
      <c r="B135" s="1851" t="s">
        <v>16</v>
      </c>
      <c r="C135" s="0" t="s">
        <v>2737</v>
      </c>
      <c r="D135" s="0" t="s">
        <v>2738</v>
      </c>
      <c r="E135" s="0" t="s">
        <v>2739</v>
      </c>
      <c r="F135" s="0" t="s">
        <v>2368</v>
      </c>
      <c r="G135" s="0" t="s">
        <v>22</v>
      </c>
      <c r="H135" s="0" t="s">
        <v>22</v>
      </c>
      <c r="I135" s="0" t="s">
        <v>805</v>
      </c>
    </row>
    <row customHeight="1" ht="11.25">
      <c r="A136" s="1851" t="s">
        <v>2262</v>
      </c>
      <c r="B136" s="1851" t="s">
        <v>16</v>
      </c>
      <c r="C136" s="0" t="s">
        <v>2740</v>
      </c>
      <c r="D136" s="0" t="s">
        <v>2741</v>
      </c>
      <c r="E136" s="0" t="s">
        <v>2742</v>
      </c>
      <c r="F136" s="0" t="s">
        <v>2321</v>
      </c>
      <c r="G136" s="0" t="s">
        <v>22</v>
      </c>
      <c r="H136" s="0" t="s">
        <v>22</v>
      </c>
      <c r="I136" s="0" t="s">
        <v>805</v>
      </c>
    </row>
    <row customHeight="1" ht="11.25">
      <c r="A137" s="1851" t="s">
        <v>2262</v>
      </c>
      <c r="B137" s="1851" t="s">
        <v>16</v>
      </c>
      <c r="C137" s="0" t="s">
        <v>2743</v>
      </c>
      <c r="D137" s="0" t="s">
        <v>2744</v>
      </c>
      <c r="E137" s="0" t="s">
        <v>2293</v>
      </c>
      <c r="F137" s="0" t="s">
        <v>2745</v>
      </c>
      <c r="G137" s="0" t="s">
        <v>22</v>
      </c>
      <c r="H137" s="0" t="s">
        <v>22</v>
      </c>
      <c r="I137" s="0" t="s">
        <v>805</v>
      </c>
    </row>
    <row customHeight="1" ht="11.25">
      <c r="A138" s="1851" t="s">
        <v>2262</v>
      </c>
      <c r="B138" s="1851" t="s">
        <v>16</v>
      </c>
      <c r="C138" s="0" t="s">
        <v>2746</v>
      </c>
      <c r="D138" s="0" t="s">
        <v>2747</v>
      </c>
      <c r="E138" s="0" t="s">
        <v>2748</v>
      </c>
      <c r="F138" s="0" t="s">
        <v>2321</v>
      </c>
      <c r="G138" s="0" t="s">
        <v>22</v>
      </c>
      <c r="H138" s="0" t="s">
        <v>22</v>
      </c>
      <c r="I138" s="0" t="s">
        <v>805</v>
      </c>
    </row>
    <row customHeight="1" ht="11.25">
      <c r="A139" s="1851" t="s">
        <v>2262</v>
      </c>
      <c r="B139" s="1851" t="s">
        <v>16</v>
      </c>
      <c r="C139" s="0" t="s">
        <v>2749</v>
      </c>
      <c r="D139" s="0" t="s">
        <v>2750</v>
      </c>
      <c r="E139" s="0" t="s">
        <v>2751</v>
      </c>
      <c r="F139" s="0" t="s">
        <v>2321</v>
      </c>
      <c r="G139" s="0" t="s">
        <v>22</v>
      </c>
      <c r="H139" s="0" t="s">
        <v>22</v>
      </c>
      <c r="I139" s="0" t="s">
        <v>805</v>
      </c>
    </row>
    <row customHeight="1" ht="11.25">
      <c r="A140" s="1851" t="s">
        <v>2262</v>
      </c>
      <c r="B140" s="1851" t="s">
        <v>16</v>
      </c>
      <c r="C140" s="0" t="s">
        <v>2752</v>
      </c>
      <c r="D140" s="0" t="s">
        <v>2753</v>
      </c>
      <c r="E140" s="0" t="s">
        <v>2754</v>
      </c>
      <c r="F140" s="0" t="s">
        <v>2445</v>
      </c>
      <c r="G140" s="0" t="s">
        <v>22</v>
      </c>
      <c r="H140" s="0" t="s">
        <v>22</v>
      </c>
      <c r="I140" s="0" t="s">
        <v>805</v>
      </c>
    </row>
    <row customHeight="1" ht="11.25">
      <c r="A141" s="1851" t="s">
        <v>2262</v>
      </c>
      <c r="B141" s="1851" t="s">
        <v>16</v>
      </c>
      <c r="C141" s="0" t="s">
        <v>2755</v>
      </c>
      <c r="D141" s="0" t="s">
        <v>2756</v>
      </c>
      <c r="E141" s="0" t="s">
        <v>2757</v>
      </c>
      <c r="F141" s="0" t="s">
        <v>2609</v>
      </c>
      <c r="G141" s="0" t="s">
        <v>22</v>
      </c>
      <c r="H141" s="0" t="s">
        <v>22</v>
      </c>
      <c r="I141" s="0" t="s">
        <v>805</v>
      </c>
    </row>
    <row customHeight="1" ht="11.25">
      <c r="A142" s="1851" t="s">
        <v>2262</v>
      </c>
      <c r="B142" s="1851" t="s">
        <v>16</v>
      </c>
      <c r="C142" s="0" t="s">
        <v>2758</v>
      </c>
      <c r="D142" s="0" t="s">
        <v>2759</v>
      </c>
      <c r="E142" s="0" t="s">
        <v>2760</v>
      </c>
      <c r="F142" s="0" t="s">
        <v>2368</v>
      </c>
      <c r="G142" s="0" t="s">
        <v>22</v>
      </c>
      <c r="H142" s="0" t="s">
        <v>22</v>
      </c>
      <c r="I142" s="0" t="s">
        <v>805</v>
      </c>
    </row>
    <row customHeight="1" ht="11.25">
      <c r="A143" s="1851" t="s">
        <v>2262</v>
      </c>
      <c r="B143" s="1851" t="s">
        <v>16</v>
      </c>
      <c r="C143" s="0" t="s">
        <v>2761</v>
      </c>
      <c r="D143" s="0" t="s">
        <v>2762</v>
      </c>
      <c r="E143" s="0" t="s">
        <v>2763</v>
      </c>
      <c r="F143" s="0" t="s">
        <v>2368</v>
      </c>
      <c r="G143" s="0" t="s">
        <v>2764</v>
      </c>
      <c r="H143" s="0" t="s">
        <v>22</v>
      </c>
      <c r="I143" s="0" t="s">
        <v>805</v>
      </c>
    </row>
    <row customHeight="1" ht="11.25">
      <c r="A144" s="1851" t="s">
        <v>2262</v>
      </c>
      <c r="B144" s="1851" t="s">
        <v>16</v>
      </c>
      <c r="C144" s="0" t="s">
        <v>2765</v>
      </c>
      <c r="D144" s="0" t="s">
        <v>2766</v>
      </c>
      <c r="E144" s="0" t="s">
        <v>2767</v>
      </c>
      <c r="F144" s="0" t="s">
        <v>2368</v>
      </c>
      <c r="G144" s="0" t="s">
        <v>22</v>
      </c>
      <c r="H144" s="0" t="s">
        <v>22</v>
      </c>
      <c r="I144" s="0" t="s">
        <v>805</v>
      </c>
    </row>
    <row customHeight="1" ht="11.25">
      <c r="A145" s="1851" t="s">
        <v>2262</v>
      </c>
      <c r="B145" s="1851" t="s">
        <v>16</v>
      </c>
      <c r="C145" s="0" t="s">
        <v>2768</v>
      </c>
      <c r="D145" s="0" t="s">
        <v>2769</v>
      </c>
      <c r="E145" s="0" t="s">
        <v>2627</v>
      </c>
      <c r="F145" s="0" t="s">
        <v>2770</v>
      </c>
      <c r="G145" s="0" t="s">
        <v>22</v>
      </c>
      <c r="H145" s="0" t="s">
        <v>22</v>
      </c>
      <c r="I145" s="0" t="s">
        <v>805</v>
      </c>
    </row>
    <row customHeight="1" ht="11.25">
      <c r="A146" s="1851" t="s">
        <v>2262</v>
      </c>
      <c r="B146" s="1851" t="s">
        <v>16</v>
      </c>
      <c r="C146" s="0" t="s">
        <v>2771</v>
      </c>
      <c r="D146" s="0" t="s">
        <v>2772</v>
      </c>
      <c r="E146" s="0" t="s">
        <v>2773</v>
      </c>
      <c r="F146" s="0" t="s">
        <v>2423</v>
      </c>
      <c r="G146" s="0" t="s">
        <v>2774</v>
      </c>
      <c r="H146" s="0" t="s">
        <v>22</v>
      </c>
      <c r="I146" s="0" t="s">
        <v>805</v>
      </c>
    </row>
    <row customHeight="1" ht="11.25">
      <c r="A147" s="1851" t="s">
        <v>2262</v>
      </c>
      <c r="B147" s="1851" t="s">
        <v>16</v>
      </c>
      <c r="C147" s="0" t="s">
        <v>2775</v>
      </c>
      <c r="D147" s="0" t="s">
        <v>2776</v>
      </c>
      <c r="E147" s="0" t="s">
        <v>2777</v>
      </c>
      <c r="F147" s="0" t="s">
        <v>2333</v>
      </c>
      <c r="G147" s="0" t="s">
        <v>2778</v>
      </c>
      <c r="H147" s="0" t="s">
        <v>22</v>
      </c>
      <c r="I147" s="0" t="s">
        <v>805</v>
      </c>
    </row>
    <row customHeight="1" ht="11.25">
      <c r="A148" s="1851" t="s">
        <v>2262</v>
      </c>
      <c r="B148" s="1851" t="s">
        <v>16</v>
      </c>
      <c r="C148" s="0" t="s">
        <v>2779</v>
      </c>
      <c r="D148" s="0" t="s">
        <v>2780</v>
      </c>
      <c r="E148" s="0" t="s">
        <v>2781</v>
      </c>
      <c r="F148" s="0" t="s">
        <v>2321</v>
      </c>
      <c r="G148" s="0" t="s">
        <v>2782</v>
      </c>
      <c r="H148" s="0" t="s">
        <v>22</v>
      </c>
      <c r="I148" s="0" t="s">
        <v>805</v>
      </c>
    </row>
    <row customHeight="1" ht="11.25">
      <c r="A149" s="1851" t="s">
        <v>2262</v>
      </c>
      <c r="B149" s="1851" t="s">
        <v>16</v>
      </c>
      <c r="C149" s="0" t="s">
        <v>2783</v>
      </c>
      <c r="D149" s="0" t="s">
        <v>2784</v>
      </c>
      <c r="E149" s="0" t="s">
        <v>2785</v>
      </c>
      <c r="F149" s="0" t="s">
        <v>2345</v>
      </c>
      <c r="G149" s="0" t="s">
        <v>22</v>
      </c>
      <c r="H149" s="0" t="s">
        <v>22</v>
      </c>
      <c r="I149" s="0" t="s">
        <v>805</v>
      </c>
    </row>
    <row customHeight="1" ht="11.25">
      <c r="A150" s="1851" t="s">
        <v>2262</v>
      </c>
      <c r="B150" s="1851" t="s">
        <v>16</v>
      </c>
      <c r="C150" s="0" t="s">
        <v>2786</v>
      </c>
      <c r="D150" s="0" t="s">
        <v>2787</v>
      </c>
      <c r="E150" s="0" t="s">
        <v>2788</v>
      </c>
      <c r="F150" s="0" t="s">
        <v>2609</v>
      </c>
      <c r="G150" s="0" t="s">
        <v>22</v>
      </c>
      <c r="H150" s="0" t="s">
        <v>22</v>
      </c>
      <c r="I150" s="0" t="s">
        <v>805</v>
      </c>
    </row>
    <row customHeight="1" ht="11.25">
      <c r="A151" s="1851" t="s">
        <v>2262</v>
      </c>
      <c r="B151" s="1851" t="s">
        <v>16</v>
      </c>
      <c r="C151" s="0" t="s">
        <v>2789</v>
      </c>
      <c r="D151" s="0" t="s">
        <v>2790</v>
      </c>
      <c r="E151" s="0" t="s">
        <v>2791</v>
      </c>
      <c r="F151" s="0" t="s">
        <v>2423</v>
      </c>
      <c r="G151" s="0" t="s">
        <v>22</v>
      </c>
      <c r="H151" s="0" t="s">
        <v>2792</v>
      </c>
      <c r="I151" s="0" t="s">
        <v>805</v>
      </c>
    </row>
    <row customHeight="1" ht="11.25">
      <c r="A152" s="1851" t="s">
        <v>2262</v>
      </c>
      <c r="B152" s="1851" t="s">
        <v>16</v>
      </c>
      <c r="C152" s="0" t="s">
        <v>2793</v>
      </c>
      <c r="D152" s="0" t="s">
        <v>2794</v>
      </c>
      <c r="E152" s="0" t="s">
        <v>2795</v>
      </c>
      <c r="F152" s="0" t="s">
        <v>2298</v>
      </c>
      <c r="G152" s="0" t="s">
        <v>22</v>
      </c>
      <c r="H152" s="0" t="s">
        <v>22</v>
      </c>
      <c r="I152" s="0" t="s">
        <v>805</v>
      </c>
    </row>
    <row customHeight="1" ht="11.25">
      <c r="A153" s="1851" t="s">
        <v>2262</v>
      </c>
      <c r="B153" s="1851" t="s">
        <v>16</v>
      </c>
      <c r="C153" s="0" t="s">
        <v>2796</v>
      </c>
      <c r="D153" s="0" t="s">
        <v>2797</v>
      </c>
      <c r="E153" s="0" t="s">
        <v>2798</v>
      </c>
      <c r="F153" s="0" t="s">
        <v>2303</v>
      </c>
      <c r="G153" s="0" t="s">
        <v>2799</v>
      </c>
      <c r="H153" s="0" t="s">
        <v>22</v>
      </c>
      <c r="I153" s="0" t="s">
        <v>805</v>
      </c>
    </row>
    <row customHeight="1" ht="11.25">
      <c r="A154" s="1851" t="s">
        <v>2262</v>
      </c>
      <c r="B154" s="1851" t="s">
        <v>16</v>
      </c>
      <c r="C154" s="0" t="s">
        <v>2800</v>
      </c>
      <c r="D154" s="0" t="s">
        <v>2801</v>
      </c>
      <c r="E154" s="0" t="s">
        <v>2802</v>
      </c>
      <c r="F154" s="0" t="s">
        <v>2803</v>
      </c>
      <c r="G154" s="0" t="s">
        <v>22</v>
      </c>
      <c r="H154" s="0" t="s">
        <v>22</v>
      </c>
      <c r="I154" s="0" t="s">
        <v>805</v>
      </c>
    </row>
    <row customHeight="1" ht="11.25">
      <c r="A155" s="1851" t="s">
        <v>2262</v>
      </c>
      <c r="B155" s="1851" t="s">
        <v>16</v>
      </c>
      <c r="C155" s="0" t="s">
        <v>2804</v>
      </c>
      <c r="D155" s="0" t="s">
        <v>2805</v>
      </c>
      <c r="E155" s="0" t="s">
        <v>2806</v>
      </c>
      <c r="F155" s="0" t="s">
        <v>2303</v>
      </c>
      <c r="G155" s="0" t="s">
        <v>22</v>
      </c>
      <c r="H155" s="0" t="s">
        <v>22</v>
      </c>
      <c r="I155" s="0" t="s">
        <v>805</v>
      </c>
    </row>
    <row customHeight="1" ht="11.25">
      <c r="A156" s="1851" t="s">
        <v>2262</v>
      </c>
      <c r="B156" s="1851" t="s">
        <v>16</v>
      </c>
      <c r="C156" s="0" t="s">
        <v>2807</v>
      </c>
      <c r="D156" s="0" t="s">
        <v>2808</v>
      </c>
      <c r="E156" s="0" t="s">
        <v>2809</v>
      </c>
      <c r="F156" s="0" t="s">
        <v>2303</v>
      </c>
      <c r="G156" s="0" t="s">
        <v>22</v>
      </c>
      <c r="H156" s="0" t="s">
        <v>22</v>
      </c>
      <c r="I156" s="0" t="s">
        <v>805</v>
      </c>
    </row>
    <row customHeight="1" ht="11.25">
      <c r="A157" s="1851" t="s">
        <v>2262</v>
      </c>
      <c r="B157" s="1851" t="s">
        <v>16</v>
      </c>
      <c r="C157" s="0" t="s">
        <v>2810</v>
      </c>
      <c r="D157" s="0" t="s">
        <v>2811</v>
      </c>
      <c r="E157" s="0" t="s">
        <v>2812</v>
      </c>
      <c r="F157" s="0" t="s">
        <v>2813</v>
      </c>
      <c r="G157" s="0" t="s">
        <v>22</v>
      </c>
      <c r="H157" s="0" t="s">
        <v>22</v>
      </c>
      <c r="I157" s="0" t="s">
        <v>805</v>
      </c>
    </row>
    <row customHeight="1" ht="11.25">
      <c r="A158" s="1851" t="s">
        <v>2262</v>
      </c>
      <c r="B158" s="1851" t="s">
        <v>16</v>
      </c>
      <c r="C158" s="0" t="s">
        <v>2814</v>
      </c>
      <c r="D158" s="0" t="s">
        <v>2815</v>
      </c>
      <c r="E158" s="0" t="s">
        <v>2816</v>
      </c>
      <c r="F158" s="0" t="s">
        <v>2357</v>
      </c>
      <c r="G158" s="0" t="s">
        <v>2817</v>
      </c>
      <c r="H158" s="0" t="s">
        <v>22</v>
      </c>
      <c r="I158" s="0" t="s">
        <v>805</v>
      </c>
    </row>
    <row customHeight="1" ht="11.25">
      <c r="A159" s="1851" t="s">
        <v>2262</v>
      </c>
      <c r="B159" s="1851" t="s">
        <v>16</v>
      </c>
      <c r="C159" s="0" t="s">
        <v>2818</v>
      </c>
      <c r="D159" s="0" t="s">
        <v>2819</v>
      </c>
      <c r="E159" s="0" t="s">
        <v>2820</v>
      </c>
      <c r="F159" s="0" t="s">
        <v>2821</v>
      </c>
      <c r="G159" s="0" t="s">
        <v>2822</v>
      </c>
      <c r="H159" s="0" t="s">
        <v>22</v>
      </c>
      <c r="I159" s="0" t="s">
        <v>805</v>
      </c>
    </row>
    <row customHeight="1" ht="11.25">
      <c r="A160" s="1851" t="s">
        <v>2262</v>
      </c>
      <c r="B160" s="1851" t="s">
        <v>16</v>
      </c>
      <c r="C160" s="0" t="s">
        <v>2823</v>
      </c>
      <c r="D160" s="0" t="s">
        <v>2824</v>
      </c>
      <c r="E160" s="0" t="s">
        <v>2825</v>
      </c>
      <c r="F160" s="0" t="s">
        <v>2303</v>
      </c>
      <c r="G160" s="0" t="s">
        <v>22</v>
      </c>
      <c r="H160" s="0" t="s">
        <v>22</v>
      </c>
      <c r="I160" s="0" t="s">
        <v>805</v>
      </c>
    </row>
    <row customHeight="1" ht="11.25">
      <c r="A161" s="1851" t="s">
        <v>2262</v>
      </c>
      <c r="B161" s="1851" t="s">
        <v>16</v>
      </c>
      <c r="C161" s="0" t="s">
        <v>2826</v>
      </c>
      <c r="D161" s="0" t="s">
        <v>2827</v>
      </c>
      <c r="E161" s="0" t="s">
        <v>2828</v>
      </c>
      <c r="F161" s="0" t="s">
        <v>2658</v>
      </c>
      <c r="G161" s="0" t="s">
        <v>2829</v>
      </c>
      <c r="H161" s="0" t="s">
        <v>22</v>
      </c>
      <c r="I161" s="0" t="s">
        <v>805</v>
      </c>
    </row>
    <row customHeight="1" ht="11.25">
      <c r="A162" s="1851" t="s">
        <v>2262</v>
      </c>
      <c r="B162" s="1851" t="s">
        <v>16</v>
      </c>
      <c r="C162" s="0" t="s">
        <v>2830</v>
      </c>
      <c r="D162" s="0" t="s">
        <v>2831</v>
      </c>
      <c r="E162" s="0" t="s">
        <v>2832</v>
      </c>
      <c r="F162" s="0" t="s">
        <v>2471</v>
      </c>
      <c r="G162" s="0" t="s">
        <v>22</v>
      </c>
      <c r="H162" s="0" t="s">
        <v>22</v>
      </c>
      <c r="I162" s="0" t="s">
        <v>805</v>
      </c>
    </row>
    <row customHeight="1" ht="11.25">
      <c r="A163" s="1851" t="s">
        <v>2262</v>
      </c>
      <c r="B163" s="1851" t="s">
        <v>16</v>
      </c>
      <c r="C163" s="0" t="s">
        <v>2833</v>
      </c>
      <c r="D163" s="0" t="s">
        <v>2834</v>
      </c>
      <c r="E163" s="0" t="s">
        <v>2835</v>
      </c>
      <c r="F163" s="0" t="s">
        <v>2836</v>
      </c>
      <c r="G163" s="0" t="s">
        <v>22</v>
      </c>
      <c r="H163" s="0" t="s">
        <v>22</v>
      </c>
      <c r="I163" s="0" t="s">
        <v>805</v>
      </c>
    </row>
    <row customHeight="1" ht="11.25">
      <c r="A164" s="1851" t="s">
        <v>2262</v>
      </c>
      <c r="B164" s="1851" t="s">
        <v>16</v>
      </c>
      <c r="C164" s="0" t="s">
        <v>22</v>
      </c>
      <c r="D164" s="0" t="s">
        <v>2837</v>
      </c>
      <c r="E164" s="0" t="s">
        <v>2838</v>
      </c>
      <c r="F164" s="0" t="s">
        <v>2345</v>
      </c>
      <c r="G164" s="0" t="s">
        <v>22</v>
      </c>
      <c r="H164" s="0" t="s">
        <v>22</v>
      </c>
      <c r="I164" s="0" t="s">
        <v>805</v>
      </c>
    </row>
    <row customHeight="1" ht="11.25">
      <c r="A165" s="1851" t="s">
        <v>2262</v>
      </c>
      <c r="B165" s="1851" t="s">
        <v>16</v>
      </c>
      <c r="C165" s="0" t="s">
        <v>22</v>
      </c>
      <c r="D165" s="0" t="s">
        <v>2839</v>
      </c>
      <c r="E165" s="0" t="s">
        <v>2840</v>
      </c>
      <c r="F165" s="0" t="s">
        <v>2333</v>
      </c>
      <c r="G165" s="0" t="s">
        <v>22</v>
      </c>
      <c r="H165" s="0" t="s">
        <v>22</v>
      </c>
      <c r="I165" s="0" t="s">
        <v>805</v>
      </c>
    </row>
    <row customHeight="1" ht="11.25">
      <c r="A166" s="1851" t="s">
        <v>2262</v>
      </c>
      <c r="B166" s="1851" t="s">
        <v>16</v>
      </c>
      <c r="C166" s="0" t="s">
        <v>2841</v>
      </c>
      <c r="D166" s="0" t="s">
        <v>2842</v>
      </c>
      <c r="E166" s="0" t="s">
        <v>2843</v>
      </c>
      <c r="F166" s="0" t="s">
        <v>2303</v>
      </c>
      <c r="G166" s="0" t="s">
        <v>22</v>
      </c>
      <c r="H166" s="0" t="s">
        <v>22</v>
      </c>
      <c r="I166" s="0" t="s">
        <v>805</v>
      </c>
    </row>
    <row customHeight="1" ht="11.25">
      <c r="A167" s="1851" t="s">
        <v>2262</v>
      </c>
      <c r="B167" s="1851" t="s">
        <v>16</v>
      </c>
      <c r="C167" s="0" t="s">
        <v>2844</v>
      </c>
      <c r="D167" s="0" t="s">
        <v>2845</v>
      </c>
      <c r="E167" s="0" t="s">
        <v>2846</v>
      </c>
      <c r="F167" s="0" t="s">
        <v>2270</v>
      </c>
      <c r="G167" s="0" t="s">
        <v>22</v>
      </c>
      <c r="H167" s="0" t="s">
        <v>22</v>
      </c>
      <c r="I167" s="0" t="s">
        <v>805</v>
      </c>
    </row>
    <row customHeight="1" ht="11.25">
      <c r="A168" s="1851" t="s">
        <v>2262</v>
      </c>
      <c r="B168" s="1851" t="s">
        <v>16</v>
      </c>
      <c r="C168" s="0" t="s">
        <v>2847</v>
      </c>
      <c r="D168" s="0" t="s">
        <v>2848</v>
      </c>
      <c r="E168" s="0" t="s">
        <v>2384</v>
      </c>
      <c r="F168" s="0" t="s">
        <v>2849</v>
      </c>
      <c r="G168" s="0" t="s">
        <v>22</v>
      </c>
      <c r="H168" s="0" t="s">
        <v>22</v>
      </c>
      <c r="I168" s="0" t="s">
        <v>805</v>
      </c>
    </row>
    <row customHeight="1" ht="11.25">
      <c r="A169" s="1851" t="s">
        <v>2262</v>
      </c>
      <c r="B169" s="1851" t="s">
        <v>16</v>
      </c>
      <c r="C169" s="0" t="s">
        <v>2850</v>
      </c>
      <c r="D169" s="0" t="s">
        <v>2851</v>
      </c>
      <c r="E169" s="0" t="s">
        <v>2852</v>
      </c>
      <c r="F169" s="0" t="s">
        <v>2303</v>
      </c>
      <c r="G169" s="0" t="s">
        <v>22</v>
      </c>
      <c r="H169" s="0" t="s">
        <v>22</v>
      </c>
      <c r="I169" s="0" t="s">
        <v>805</v>
      </c>
    </row>
    <row customHeight="1" ht="11.25">
      <c r="A170" s="1851" t="s">
        <v>2262</v>
      </c>
      <c r="B170" s="1851" t="s">
        <v>16</v>
      </c>
      <c r="C170" s="0" t="s">
        <v>2853</v>
      </c>
      <c r="D170" s="0" t="s">
        <v>2854</v>
      </c>
      <c r="E170" s="0" t="s">
        <v>2598</v>
      </c>
      <c r="F170" s="0" t="s">
        <v>2855</v>
      </c>
      <c r="G170" s="0" t="s">
        <v>22</v>
      </c>
      <c r="H170" s="0" t="s">
        <v>22</v>
      </c>
      <c r="I170" s="0" t="s">
        <v>805</v>
      </c>
    </row>
    <row customHeight="1" ht="11.25">
      <c r="A171" s="1851" t="s">
        <v>2262</v>
      </c>
      <c r="B171" s="1851" t="s">
        <v>16</v>
      </c>
      <c r="C171" s="0" t="s">
        <v>2856</v>
      </c>
      <c r="D171" s="0" t="s">
        <v>2857</v>
      </c>
      <c r="E171" s="0" t="s">
        <v>2544</v>
      </c>
      <c r="F171" s="0" t="s">
        <v>2622</v>
      </c>
      <c r="G171" s="0" t="s">
        <v>22</v>
      </c>
      <c r="H171" s="0" t="s">
        <v>22</v>
      </c>
      <c r="I171" s="0" t="s">
        <v>805</v>
      </c>
    </row>
    <row customHeight="1" ht="11.25">
      <c r="A172" s="1851" t="s">
        <v>2262</v>
      </c>
      <c r="B172" s="1851" t="s">
        <v>16</v>
      </c>
      <c r="C172" s="0" t="s">
        <v>2858</v>
      </c>
      <c r="D172" s="0" t="s">
        <v>2859</v>
      </c>
      <c r="E172" s="0" t="s">
        <v>2544</v>
      </c>
      <c r="F172" s="0" t="s">
        <v>2860</v>
      </c>
      <c r="G172" s="0" t="s">
        <v>22</v>
      </c>
      <c r="H172" s="0" t="s">
        <v>22</v>
      </c>
      <c r="I172" s="0" t="s">
        <v>805</v>
      </c>
    </row>
    <row customHeight="1" ht="11.25">
      <c r="A173" s="1851" t="s">
        <v>2262</v>
      </c>
      <c r="B173" s="1851" t="s">
        <v>16</v>
      </c>
      <c r="C173" s="0" t="s">
        <v>2861</v>
      </c>
      <c r="D173" s="0" t="s">
        <v>2862</v>
      </c>
      <c r="E173" s="0" t="s">
        <v>2825</v>
      </c>
      <c r="F173" s="0" t="s">
        <v>2725</v>
      </c>
      <c r="G173" s="0" t="s">
        <v>2863</v>
      </c>
      <c r="H173" s="0" t="s">
        <v>22</v>
      </c>
      <c r="I173" s="0" t="s">
        <v>805</v>
      </c>
    </row>
    <row customHeight="1" ht="11.25">
      <c r="A174" s="1851" t="s">
        <v>2262</v>
      </c>
      <c r="B174" s="1851" t="s">
        <v>16</v>
      </c>
      <c r="C174" s="0" t="s">
        <v>2864</v>
      </c>
      <c r="D174" s="0" t="s">
        <v>2865</v>
      </c>
      <c r="E174" s="0" t="s">
        <v>2317</v>
      </c>
      <c r="F174" s="0" t="s">
        <v>2866</v>
      </c>
      <c r="G174" s="0" t="s">
        <v>22</v>
      </c>
      <c r="H174" s="0" t="s">
        <v>22</v>
      </c>
      <c r="I174" s="0" t="s">
        <v>805</v>
      </c>
    </row>
    <row customHeight="1" ht="11.25">
      <c r="A175" s="1851" t="s">
        <v>2262</v>
      </c>
      <c r="B175" s="1851" t="s">
        <v>16</v>
      </c>
      <c r="C175" s="0" t="s">
        <v>2867</v>
      </c>
      <c r="D175" s="0" t="s">
        <v>2868</v>
      </c>
      <c r="E175" s="0" t="s">
        <v>2317</v>
      </c>
      <c r="F175" s="0" t="s">
        <v>2869</v>
      </c>
      <c r="G175" s="0" t="s">
        <v>22</v>
      </c>
      <c r="H175" s="0" t="s">
        <v>22</v>
      </c>
      <c r="I175" s="0" t="s">
        <v>805</v>
      </c>
    </row>
    <row customHeight="1" ht="11.25">
      <c r="A176" s="1851" t="s">
        <v>2262</v>
      </c>
      <c r="B176" s="1851" t="s">
        <v>16</v>
      </c>
      <c r="C176" s="0" t="s">
        <v>2870</v>
      </c>
      <c r="D176" s="0" t="s">
        <v>2871</v>
      </c>
      <c r="E176" s="0" t="s">
        <v>2317</v>
      </c>
      <c r="F176" s="0" t="s">
        <v>2872</v>
      </c>
      <c r="G176" s="0" t="s">
        <v>22</v>
      </c>
      <c r="H176" s="0" t="s">
        <v>22</v>
      </c>
      <c r="I176" s="0" t="s">
        <v>805</v>
      </c>
    </row>
    <row customHeight="1" ht="11.25">
      <c r="A177" s="1851" t="s">
        <v>2262</v>
      </c>
      <c r="B177" s="1851" t="s">
        <v>16</v>
      </c>
      <c r="C177" s="0" t="s">
        <v>2873</v>
      </c>
      <c r="D177" s="0" t="s">
        <v>2874</v>
      </c>
      <c r="E177" s="0" t="s">
        <v>2619</v>
      </c>
      <c r="F177" s="0" t="s">
        <v>2875</v>
      </c>
      <c r="G177" s="0" t="s">
        <v>22</v>
      </c>
      <c r="H177" s="0" t="s">
        <v>22</v>
      </c>
      <c r="I177" s="0" t="s">
        <v>805</v>
      </c>
    </row>
    <row customHeight="1" ht="11.25">
      <c r="A178" s="1851" t="s">
        <v>2262</v>
      </c>
      <c r="B178" s="1851" t="s">
        <v>16</v>
      </c>
      <c r="C178" s="0" t="s">
        <v>2876</v>
      </c>
      <c r="D178" s="0" t="s">
        <v>2877</v>
      </c>
      <c r="E178" s="0" t="s">
        <v>2619</v>
      </c>
      <c r="F178" s="0" t="s">
        <v>2878</v>
      </c>
      <c r="G178" s="0" t="s">
        <v>2879</v>
      </c>
      <c r="H178" s="0" t="s">
        <v>22</v>
      </c>
      <c r="I178" s="0" t="s">
        <v>805</v>
      </c>
    </row>
    <row customHeight="1" ht="11.25">
      <c r="A179" s="1851" t="s">
        <v>2262</v>
      </c>
      <c r="B179" s="1851" t="s">
        <v>16</v>
      </c>
      <c r="C179" s="0" t="s">
        <v>2880</v>
      </c>
      <c r="D179" s="0" t="s">
        <v>2881</v>
      </c>
      <c r="E179" s="0" t="s">
        <v>2882</v>
      </c>
      <c r="F179" s="0" t="s">
        <v>2725</v>
      </c>
      <c r="G179" s="0" t="s">
        <v>22</v>
      </c>
      <c r="H179" s="0" t="s">
        <v>22</v>
      </c>
      <c r="I179" s="0" t="s">
        <v>805</v>
      </c>
    </row>
    <row customHeight="1" ht="11.25">
      <c r="A180" s="1851" t="s">
        <v>2262</v>
      </c>
      <c r="B180" s="1851" t="s">
        <v>16</v>
      </c>
      <c r="C180" s="0" t="s">
        <v>2883</v>
      </c>
      <c r="D180" s="0" t="s">
        <v>2884</v>
      </c>
      <c r="E180" s="0" t="s">
        <v>2885</v>
      </c>
      <c r="F180" s="0" t="s">
        <v>2321</v>
      </c>
      <c r="G180" s="0" t="s">
        <v>22</v>
      </c>
      <c r="H180" s="0" t="s">
        <v>22</v>
      </c>
      <c r="I180" s="0" t="s">
        <v>805</v>
      </c>
    </row>
    <row customHeight="1" ht="11.25">
      <c r="A181" s="1851" t="s">
        <v>2262</v>
      </c>
      <c r="B181" s="1851" t="s">
        <v>16</v>
      </c>
      <c r="C181" s="0" t="s">
        <v>2886</v>
      </c>
      <c r="D181" s="0" t="s">
        <v>2887</v>
      </c>
      <c r="E181" s="0" t="s">
        <v>2888</v>
      </c>
      <c r="F181" s="0" t="s">
        <v>2501</v>
      </c>
      <c r="G181" s="0" t="s">
        <v>22</v>
      </c>
      <c r="H181" s="0" t="s">
        <v>22</v>
      </c>
      <c r="I181" s="0" t="s">
        <v>805</v>
      </c>
    </row>
    <row customHeight="1" ht="11.25">
      <c r="A182" s="1851" t="s">
        <v>2262</v>
      </c>
      <c r="B182" s="1851" t="s">
        <v>16</v>
      </c>
      <c r="C182" s="0" t="s">
        <v>2889</v>
      </c>
      <c r="D182" s="0" t="s">
        <v>2890</v>
      </c>
      <c r="E182" s="0" t="s">
        <v>2891</v>
      </c>
      <c r="F182" s="0" t="s">
        <v>2345</v>
      </c>
      <c r="G182" s="0" t="s">
        <v>22</v>
      </c>
      <c r="H182" s="0" t="s">
        <v>22</v>
      </c>
      <c r="I182" s="0" t="s">
        <v>805</v>
      </c>
    </row>
    <row customHeight="1" ht="11.25">
      <c r="A183" s="1851" t="s">
        <v>2262</v>
      </c>
      <c r="B183" s="1851" t="s">
        <v>16</v>
      </c>
      <c r="C183" s="0" t="s">
        <v>2892</v>
      </c>
      <c r="D183" s="0" t="s">
        <v>2893</v>
      </c>
      <c r="E183" s="0" t="s">
        <v>2812</v>
      </c>
      <c r="F183" s="0" t="s">
        <v>2894</v>
      </c>
      <c r="G183" s="0" t="s">
        <v>22</v>
      </c>
      <c r="H183" s="0" t="s">
        <v>22</v>
      </c>
      <c r="I183" s="0" t="s">
        <v>805</v>
      </c>
    </row>
    <row customHeight="1" ht="11.25">
      <c r="A184" s="1851" t="s">
        <v>2262</v>
      </c>
      <c r="B184" s="1851" t="s">
        <v>16</v>
      </c>
      <c r="C184" s="0" t="s">
        <v>2267</v>
      </c>
      <c r="D184" s="0" t="s">
        <v>2268</v>
      </c>
      <c r="E184" s="0" t="s">
        <v>2269</v>
      </c>
      <c r="F184" s="0" t="s">
        <v>2270</v>
      </c>
      <c r="G184" s="0" t="s">
        <v>22</v>
      </c>
      <c r="H184" s="0" t="s">
        <v>22</v>
      </c>
      <c r="I184" s="0" t="s">
        <v>891</v>
      </c>
    </row>
    <row customHeight="1" ht="11.25">
      <c r="A185" s="1851" t="s">
        <v>2262</v>
      </c>
      <c r="B185" s="1851" t="s">
        <v>16</v>
      </c>
      <c r="C185" s="0" t="s">
        <v>2291</v>
      </c>
      <c r="D185" s="0" t="s">
        <v>2292</v>
      </c>
      <c r="E185" s="0" t="s">
        <v>2293</v>
      </c>
      <c r="F185" s="0" t="s">
        <v>2294</v>
      </c>
      <c r="G185" s="0" t="s">
        <v>22</v>
      </c>
      <c r="H185" s="0" t="s">
        <v>22</v>
      </c>
      <c r="I185" s="0" t="s">
        <v>891</v>
      </c>
    </row>
    <row customHeight="1" ht="11.25">
      <c r="A186" s="1851" t="s">
        <v>2262</v>
      </c>
      <c r="B186" s="1851" t="s">
        <v>16</v>
      </c>
      <c r="C186" s="0" t="s">
        <v>2295</v>
      </c>
      <c r="D186" s="0" t="s">
        <v>2296</v>
      </c>
      <c r="E186" s="0" t="s">
        <v>2297</v>
      </c>
      <c r="F186" s="0" t="s">
        <v>2298</v>
      </c>
      <c r="G186" s="0" t="s">
        <v>2299</v>
      </c>
      <c r="H186" s="0" t="s">
        <v>22</v>
      </c>
      <c r="I186" s="0" t="s">
        <v>891</v>
      </c>
    </row>
    <row customHeight="1" ht="11.25">
      <c r="A187" s="1851" t="s">
        <v>2262</v>
      </c>
      <c r="B187" s="1851" t="s">
        <v>16</v>
      </c>
      <c r="C187" s="0" t="s">
        <v>2310</v>
      </c>
      <c r="D187" s="0" t="s">
        <v>2311</v>
      </c>
      <c r="E187" s="0" t="s">
        <v>2312</v>
      </c>
      <c r="F187" s="0" t="s">
        <v>2313</v>
      </c>
      <c r="G187" s="0" t="s">
        <v>2314</v>
      </c>
      <c r="H187" s="0" t="s">
        <v>22</v>
      </c>
      <c r="I187" s="0" t="s">
        <v>891</v>
      </c>
    </row>
    <row customHeight="1" ht="11.25">
      <c r="A188" s="1851" t="s">
        <v>2262</v>
      </c>
      <c r="B188" s="1851" t="s">
        <v>16</v>
      </c>
      <c r="C188" s="0" t="s">
        <v>2315</v>
      </c>
      <c r="D188" s="0" t="s">
        <v>2316</v>
      </c>
      <c r="E188" s="0" t="s">
        <v>2317</v>
      </c>
      <c r="F188" s="0" t="s">
        <v>2298</v>
      </c>
      <c r="G188" s="0" t="s">
        <v>22</v>
      </c>
      <c r="H188" s="0" t="s">
        <v>22</v>
      </c>
      <c r="I188" s="0" t="s">
        <v>891</v>
      </c>
    </row>
    <row customHeight="1" ht="11.25">
      <c r="A189" s="1851" t="s">
        <v>2262</v>
      </c>
      <c r="B189" s="1851" t="s">
        <v>16</v>
      </c>
      <c r="C189" s="0" t="s">
        <v>2318</v>
      </c>
      <c r="D189" s="0" t="s">
        <v>2319</v>
      </c>
      <c r="E189" s="0" t="s">
        <v>2320</v>
      </c>
      <c r="F189" s="0" t="s">
        <v>2321</v>
      </c>
      <c r="G189" s="0" t="s">
        <v>22</v>
      </c>
      <c r="H189" s="0" t="s">
        <v>22</v>
      </c>
      <c r="I189" s="0" t="s">
        <v>891</v>
      </c>
    </row>
    <row customHeight="1" ht="11.25">
      <c r="A190" s="1851" t="s">
        <v>2262</v>
      </c>
      <c r="B190" s="1851" t="s">
        <v>16</v>
      </c>
      <c r="C190" s="0" t="s">
        <v>2322</v>
      </c>
      <c r="D190" s="0" t="s">
        <v>2323</v>
      </c>
      <c r="E190" s="0" t="s">
        <v>2324</v>
      </c>
      <c r="F190" s="0" t="s">
        <v>2325</v>
      </c>
      <c r="G190" s="0" t="s">
        <v>22</v>
      </c>
      <c r="H190" s="0" t="s">
        <v>22</v>
      </c>
      <c r="I190" s="0" t="s">
        <v>891</v>
      </c>
    </row>
    <row customHeight="1" ht="11.25">
      <c r="A191" s="1851" t="s">
        <v>2262</v>
      </c>
      <c r="B191" s="1851" t="s">
        <v>16</v>
      </c>
      <c r="C191" s="0" t="s">
        <v>2326</v>
      </c>
      <c r="D191" s="0" t="s">
        <v>2327</v>
      </c>
      <c r="E191" s="0" t="s">
        <v>2328</v>
      </c>
      <c r="F191" s="0" t="s">
        <v>2329</v>
      </c>
      <c r="G191" s="0" t="s">
        <v>22</v>
      </c>
      <c r="H191" s="0" t="s">
        <v>22</v>
      </c>
      <c r="I191" s="0" t="s">
        <v>891</v>
      </c>
    </row>
    <row customHeight="1" ht="11.25">
      <c r="A192" s="1851" t="s">
        <v>2262</v>
      </c>
      <c r="B192" s="1851" t="s">
        <v>16</v>
      </c>
      <c r="C192" s="0" t="s">
        <v>2334</v>
      </c>
      <c r="D192" s="0" t="s">
        <v>2335</v>
      </c>
      <c r="E192" s="0" t="s">
        <v>2336</v>
      </c>
      <c r="F192" s="0" t="s">
        <v>2337</v>
      </c>
      <c r="G192" s="0" t="s">
        <v>22</v>
      </c>
      <c r="H192" s="0" t="s">
        <v>22</v>
      </c>
      <c r="I192" s="0" t="s">
        <v>891</v>
      </c>
    </row>
    <row customHeight="1" ht="11.25">
      <c r="A193" s="1851" t="s">
        <v>2262</v>
      </c>
      <c r="B193" s="1851" t="s">
        <v>16</v>
      </c>
      <c r="C193" s="0" t="s">
        <v>2338</v>
      </c>
      <c r="D193" s="0" t="s">
        <v>2339</v>
      </c>
      <c r="E193" s="0" t="s">
        <v>2340</v>
      </c>
      <c r="F193" s="0" t="s">
        <v>2290</v>
      </c>
      <c r="G193" s="0" t="s">
        <v>2341</v>
      </c>
      <c r="H193" s="0" t="s">
        <v>22</v>
      </c>
      <c r="I193" s="0" t="s">
        <v>891</v>
      </c>
    </row>
    <row customHeight="1" ht="11.25">
      <c r="A194" s="1851" t="s">
        <v>2262</v>
      </c>
      <c r="B194" s="1851" t="s">
        <v>16</v>
      </c>
      <c r="C194" s="0" t="s">
        <v>2390</v>
      </c>
      <c r="D194" s="0" t="s">
        <v>2391</v>
      </c>
      <c r="E194" s="0" t="s">
        <v>2392</v>
      </c>
      <c r="F194" s="0" t="s">
        <v>2393</v>
      </c>
      <c r="G194" s="0" t="s">
        <v>2394</v>
      </c>
      <c r="H194" s="0" t="s">
        <v>22</v>
      </c>
      <c r="I194" s="0" t="s">
        <v>891</v>
      </c>
    </row>
    <row customHeight="1" ht="11.25">
      <c r="A195" s="1851" t="s">
        <v>2262</v>
      </c>
      <c r="B195" s="1851" t="s">
        <v>16</v>
      </c>
      <c r="C195" s="0" t="s">
        <v>2420</v>
      </c>
      <c r="D195" s="0" t="s">
        <v>2421</v>
      </c>
      <c r="E195" s="0" t="s">
        <v>2422</v>
      </c>
      <c r="F195" s="0" t="s">
        <v>2423</v>
      </c>
      <c r="G195" s="0" t="s">
        <v>2424</v>
      </c>
      <c r="H195" s="0" t="s">
        <v>22</v>
      </c>
      <c r="I195" s="0" t="s">
        <v>891</v>
      </c>
    </row>
    <row customHeight="1" ht="11.25">
      <c r="A196" s="1851" t="s">
        <v>2262</v>
      </c>
      <c r="B196" s="1851" t="s">
        <v>16</v>
      </c>
      <c r="C196" s="0" t="s">
        <v>2429</v>
      </c>
      <c r="D196" s="0" t="s">
        <v>2430</v>
      </c>
      <c r="E196" s="0" t="s">
        <v>2431</v>
      </c>
      <c r="F196" s="0" t="s">
        <v>2423</v>
      </c>
      <c r="G196" s="0" t="s">
        <v>2432</v>
      </c>
      <c r="H196" s="0" t="s">
        <v>22</v>
      </c>
      <c r="I196" s="0" t="s">
        <v>891</v>
      </c>
    </row>
    <row customHeight="1" ht="11.25">
      <c r="A197" s="1851" t="s">
        <v>2262</v>
      </c>
      <c r="B197" s="1851" t="s">
        <v>16</v>
      </c>
      <c r="C197" s="0" t="s">
        <v>2436</v>
      </c>
      <c r="D197" s="0" t="s">
        <v>2437</v>
      </c>
      <c r="E197" s="0" t="s">
        <v>2438</v>
      </c>
      <c r="F197" s="0" t="s">
        <v>2285</v>
      </c>
      <c r="G197" s="0" t="s">
        <v>22</v>
      </c>
      <c r="H197" s="0" t="s">
        <v>22</v>
      </c>
      <c r="I197" s="0" t="s">
        <v>891</v>
      </c>
    </row>
    <row customHeight="1" ht="11.25">
      <c r="A198" s="1851" t="s">
        <v>2262</v>
      </c>
      <c r="B198" s="1851" t="s">
        <v>16</v>
      </c>
      <c r="C198" s="0" t="s">
        <v>2439</v>
      </c>
      <c r="D198" s="0" t="s">
        <v>2440</v>
      </c>
      <c r="E198" s="0" t="s">
        <v>2441</v>
      </c>
      <c r="F198" s="0" t="s">
        <v>2313</v>
      </c>
      <c r="G198" s="0" t="s">
        <v>22</v>
      </c>
      <c r="H198" s="0" t="s">
        <v>22</v>
      </c>
      <c r="I198" s="0" t="s">
        <v>891</v>
      </c>
    </row>
    <row customHeight="1" ht="11.25">
      <c r="A199" s="1851" t="s">
        <v>2262</v>
      </c>
      <c r="B199" s="1851" t="s">
        <v>16</v>
      </c>
      <c r="C199" s="0" t="s">
        <v>2442</v>
      </c>
      <c r="D199" s="0" t="s">
        <v>2443</v>
      </c>
      <c r="E199" s="0" t="s">
        <v>2444</v>
      </c>
      <c r="F199" s="0" t="s">
        <v>2445</v>
      </c>
      <c r="G199" s="0" t="s">
        <v>2446</v>
      </c>
      <c r="H199" s="0" t="s">
        <v>22</v>
      </c>
      <c r="I199" s="0" t="s">
        <v>891</v>
      </c>
    </row>
    <row customHeight="1" ht="11.25">
      <c r="A200" s="1851" t="s">
        <v>2262</v>
      </c>
      <c r="B200" s="1851" t="s">
        <v>16</v>
      </c>
      <c r="C200" s="0" t="s">
        <v>2447</v>
      </c>
      <c r="D200" s="0" t="s">
        <v>2448</v>
      </c>
      <c r="E200" s="0" t="s">
        <v>2449</v>
      </c>
      <c r="F200" s="0" t="s">
        <v>2445</v>
      </c>
      <c r="G200" s="0" t="s">
        <v>2450</v>
      </c>
      <c r="H200" s="0" t="s">
        <v>22</v>
      </c>
      <c r="I200" s="0" t="s">
        <v>891</v>
      </c>
    </row>
    <row customHeight="1" ht="11.25">
      <c r="A201" s="1851" t="s">
        <v>2262</v>
      </c>
      <c r="B201" s="1851" t="s">
        <v>16</v>
      </c>
      <c r="C201" s="0" t="s">
        <v>2451</v>
      </c>
      <c r="D201" s="0" t="s">
        <v>2452</v>
      </c>
      <c r="E201" s="0" t="s">
        <v>2453</v>
      </c>
      <c r="F201" s="0" t="s">
        <v>2345</v>
      </c>
      <c r="G201" s="0" t="s">
        <v>22</v>
      </c>
      <c r="H201" s="0" t="s">
        <v>22</v>
      </c>
      <c r="I201" s="0" t="s">
        <v>891</v>
      </c>
    </row>
    <row customHeight="1" ht="11.25">
      <c r="A202" s="1851" t="s">
        <v>2262</v>
      </c>
      <c r="B202" s="1851" t="s">
        <v>16</v>
      </c>
      <c r="C202" s="0" t="s">
        <v>2454</v>
      </c>
      <c r="D202" s="0" t="s">
        <v>2455</v>
      </c>
      <c r="E202" s="0" t="s">
        <v>2456</v>
      </c>
      <c r="F202" s="0" t="s">
        <v>2321</v>
      </c>
      <c r="G202" s="0" t="s">
        <v>22</v>
      </c>
      <c r="H202" s="0" t="s">
        <v>22</v>
      </c>
      <c r="I202" s="0" t="s">
        <v>891</v>
      </c>
    </row>
    <row customHeight="1" ht="11.25">
      <c r="A203" s="1851" t="s">
        <v>2262</v>
      </c>
      <c r="B203" s="1851" t="s">
        <v>16</v>
      </c>
      <c r="C203" s="0" t="s">
        <v>2457</v>
      </c>
      <c r="D203" s="0" t="s">
        <v>2458</v>
      </c>
      <c r="E203" s="0" t="s">
        <v>2459</v>
      </c>
      <c r="F203" s="0" t="s">
        <v>2313</v>
      </c>
      <c r="G203" s="0" t="s">
        <v>2460</v>
      </c>
      <c r="H203" s="0" t="s">
        <v>22</v>
      </c>
      <c r="I203" s="0" t="s">
        <v>891</v>
      </c>
    </row>
    <row customHeight="1" ht="11.25">
      <c r="A204" s="1851" t="s">
        <v>2262</v>
      </c>
      <c r="B204" s="1851" t="s">
        <v>16</v>
      </c>
      <c r="C204" s="0" t="s">
        <v>2461</v>
      </c>
      <c r="D204" s="0" t="s">
        <v>2462</v>
      </c>
      <c r="E204" s="0" t="s">
        <v>2463</v>
      </c>
      <c r="F204" s="0" t="s">
        <v>2313</v>
      </c>
      <c r="G204" s="0" t="s">
        <v>2464</v>
      </c>
      <c r="H204" s="0" t="s">
        <v>22</v>
      </c>
      <c r="I204" s="0" t="s">
        <v>891</v>
      </c>
    </row>
    <row customHeight="1" ht="11.25">
      <c r="A205" s="1851" t="s">
        <v>2262</v>
      </c>
      <c r="B205" s="1851" t="s">
        <v>16</v>
      </c>
      <c r="C205" s="0" t="s">
        <v>2468</v>
      </c>
      <c r="D205" s="0" t="s">
        <v>2469</v>
      </c>
      <c r="E205" s="0" t="s">
        <v>2470</v>
      </c>
      <c r="F205" s="0" t="s">
        <v>2471</v>
      </c>
      <c r="G205" s="0" t="s">
        <v>2472</v>
      </c>
      <c r="H205" s="0" t="s">
        <v>22</v>
      </c>
      <c r="I205" s="0" t="s">
        <v>891</v>
      </c>
    </row>
    <row customHeight="1" ht="11.25">
      <c r="A206" s="1851" t="s">
        <v>2262</v>
      </c>
      <c r="B206" s="1851" t="s">
        <v>16</v>
      </c>
      <c r="C206" s="0" t="s">
        <v>2477</v>
      </c>
      <c r="D206" s="0" t="s">
        <v>2478</v>
      </c>
      <c r="E206" s="0" t="s">
        <v>2479</v>
      </c>
      <c r="F206" s="0" t="s">
        <v>2480</v>
      </c>
      <c r="G206" s="0" t="s">
        <v>22</v>
      </c>
      <c r="H206" s="0" t="s">
        <v>22</v>
      </c>
      <c r="I206" s="0" t="s">
        <v>891</v>
      </c>
    </row>
    <row customHeight="1" ht="11.25">
      <c r="A207" s="1851" t="s">
        <v>2262</v>
      </c>
      <c r="B207" s="1851" t="s">
        <v>16</v>
      </c>
      <c r="C207" s="0" t="s">
        <v>2481</v>
      </c>
      <c r="D207" s="0" t="s">
        <v>2482</v>
      </c>
      <c r="E207" s="0" t="s">
        <v>2483</v>
      </c>
      <c r="F207" s="0" t="s">
        <v>2423</v>
      </c>
      <c r="G207" s="0" t="s">
        <v>22</v>
      </c>
      <c r="H207" s="0" t="s">
        <v>22</v>
      </c>
      <c r="I207" s="0" t="s">
        <v>891</v>
      </c>
    </row>
    <row customHeight="1" ht="11.25">
      <c r="A208" s="1851" t="s">
        <v>2262</v>
      </c>
      <c r="B208" s="1851" t="s">
        <v>16</v>
      </c>
      <c r="C208" s="0" t="s">
        <v>2484</v>
      </c>
      <c r="D208" s="0" t="s">
        <v>2485</v>
      </c>
      <c r="E208" s="0" t="s">
        <v>2486</v>
      </c>
      <c r="F208" s="0" t="s">
        <v>2487</v>
      </c>
      <c r="G208" s="0" t="s">
        <v>22</v>
      </c>
      <c r="H208" s="0" t="s">
        <v>22</v>
      </c>
      <c r="I208" s="0" t="s">
        <v>891</v>
      </c>
    </row>
    <row customHeight="1" ht="11.25">
      <c r="A209" s="1851" t="s">
        <v>2262</v>
      </c>
      <c r="B209" s="1851" t="s">
        <v>16</v>
      </c>
      <c r="C209" s="0" t="s">
        <v>2488</v>
      </c>
      <c r="D209" s="0" t="s">
        <v>2489</v>
      </c>
      <c r="E209" s="0" t="s">
        <v>2490</v>
      </c>
      <c r="F209" s="0" t="s">
        <v>2423</v>
      </c>
      <c r="G209" s="0" t="s">
        <v>22</v>
      </c>
      <c r="H209" s="0" t="s">
        <v>22</v>
      </c>
      <c r="I209" s="0" t="s">
        <v>891</v>
      </c>
    </row>
    <row customHeight="1" ht="11.25">
      <c r="A210" s="1851" t="s">
        <v>2262</v>
      </c>
      <c r="B210" s="1851" t="s">
        <v>16</v>
      </c>
      <c r="C210" s="0" t="s">
        <v>13</v>
      </c>
      <c r="D210" s="0" t="s">
        <v>47</v>
      </c>
      <c r="E210" s="0" t="s">
        <v>50</v>
      </c>
      <c r="F210" s="0" t="s">
        <v>52</v>
      </c>
      <c r="G210" s="0" t="s">
        <v>22</v>
      </c>
      <c r="H210" s="0" t="s">
        <v>22</v>
      </c>
      <c r="I210" s="0" t="s">
        <v>891</v>
      </c>
    </row>
    <row customHeight="1" ht="11.25">
      <c r="A211" s="1851" t="s">
        <v>2262</v>
      </c>
      <c r="B211" s="1851" t="s">
        <v>16</v>
      </c>
      <c r="C211" s="0" t="s">
        <v>2491</v>
      </c>
      <c r="D211" s="0" t="s">
        <v>2492</v>
      </c>
      <c r="E211" s="0" t="s">
        <v>2493</v>
      </c>
      <c r="F211" s="0" t="s">
        <v>2270</v>
      </c>
      <c r="G211" s="0" t="s">
        <v>2494</v>
      </c>
      <c r="H211" s="0" t="s">
        <v>22</v>
      </c>
      <c r="I211" s="0" t="s">
        <v>891</v>
      </c>
    </row>
    <row customHeight="1" ht="11.25">
      <c r="A212" s="1851" t="s">
        <v>2262</v>
      </c>
      <c r="B212" s="1851" t="s">
        <v>16</v>
      </c>
      <c r="C212" s="0" t="s">
        <v>2495</v>
      </c>
      <c r="D212" s="0" t="s">
        <v>2496</v>
      </c>
      <c r="E212" s="0" t="s">
        <v>2497</v>
      </c>
      <c r="F212" s="0" t="s">
        <v>2270</v>
      </c>
      <c r="G212" s="0" t="s">
        <v>22</v>
      </c>
      <c r="H212" s="0" t="s">
        <v>22</v>
      </c>
      <c r="I212" s="0" t="s">
        <v>891</v>
      </c>
    </row>
    <row customHeight="1" ht="11.25">
      <c r="A213" s="1851" t="s">
        <v>2262</v>
      </c>
      <c r="B213" s="1851" t="s">
        <v>16</v>
      </c>
      <c r="C213" s="0" t="s">
        <v>2498</v>
      </c>
      <c r="D213" s="0" t="s">
        <v>2499</v>
      </c>
      <c r="E213" s="0" t="s">
        <v>2500</v>
      </c>
      <c r="F213" s="0" t="s">
        <v>2501</v>
      </c>
      <c r="G213" s="0" t="s">
        <v>22</v>
      </c>
      <c r="H213" s="0" t="s">
        <v>22</v>
      </c>
      <c r="I213" s="0" t="s">
        <v>891</v>
      </c>
    </row>
    <row customHeight="1" ht="11.25">
      <c r="A214" s="1851" t="s">
        <v>2262</v>
      </c>
      <c r="B214" s="1851" t="s">
        <v>16</v>
      </c>
      <c r="C214" s="0" t="s">
        <v>2506</v>
      </c>
      <c r="D214" s="0" t="s">
        <v>2507</v>
      </c>
      <c r="E214" s="0" t="s">
        <v>2508</v>
      </c>
      <c r="F214" s="0" t="s">
        <v>2270</v>
      </c>
      <c r="G214" s="0" t="s">
        <v>2509</v>
      </c>
      <c r="H214" s="0" t="s">
        <v>22</v>
      </c>
      <c r="I214" s="0" t="s">
        <v>891</v>
      </c>
    </row>
    <row customHeight="1" ht="11.25">
      <c r="A215" s="1851" t="s">
        <v>2262</v>
      </c>
      <c r="B215" s="1851" t="s">
        <v>16</v>
      </c>
      <c r="C215" s="0" t="s">
        <v>2513</v>
      </c>
      <c r="D215" s="0" t="s">
        <v>2514</v>
      </c>
      <c r="E215" s="0" t="s">
        <v>2515</v>
      </c>
      <c r="F215" s="0" t="s">
        <v>2321</v>
      </c>
      <c r="G215" s="0" t="s">
        <v>2516</v>
      </c>
      <c r="H215" s="0" t="s">
        <v>22</v>
      </c>
      <c r="I215" s="0" t="s">
        <v>891</v>
      </c>
    </row>
    <row customHeight="1" ht="11.25">
      <c r="A216" s="1851" t="s">
        <v>2262</v>
      </c>
      <c r="B216" s="1851" t="s">
        <v>16</v>
      </c>
      <c r="C216" s="0" t="s">
        <v>2517</v>
      </c>
      <c r="D216" s="0" t="s">
        <v>2518</v>
      </c>
      <c r="E216" s="0" t="s">
        <v>2519</v>
      </c>
      <c r="F216" s="0" t="s">
        <v>2290</v>
      </c>
      <c r="G216" s="0" t="s">
        <v>2520</v>
      </c>
      <c r="H216" s="0" t="s">
        <v>22</v>
      </c>
      <c r="I216" s="0" t="s">
        <v>891</v>
      </c>
    </row>
    <row customHeight="1" ht="11.25">
      <c r="A217" s="1851" t="s">
        <v>2262</v>
      </c>
      <c r="B217" s="1851" t="s">
        <v>16</v>
      </c>
      <c r="C217" s="0" t="s">
        <v>2525</v>
      </c>
      <c r="D217" s="0" t="s">
        <v>2526</v>
      </c>
      <c r="E217" s="0" t="s">
        <v>2527</v>
      </c>
      <c r="F217" s="0" t="s">
        <v>2487</v>
      </c>
      <c r="G217" s="0" t="s">
        <v>22</v>
      </c>
      <c r="H217" s="0" t="s">
        <v>22</v>
      </c>
      <c r="I217" s="0" t="s">
        <v>891</v>
      </c>
    </row>
    <row customHeight="1" ht="11.25">
      <c r="A218" s="1851" t="s">
        <v>2262</v>
      </c>
      <c r="B218" s="1851" t="s">
        <v>16</v>
      </c>
      <c r="C218" s="0" t="s">
        <v>2569</v>
      </c>
      <c r="D218" s="0" t="s">
        <v>2570</v>
      </c>
      <c r="E218" s="0" t="s">
        <v>2265</v>
      </c>
      <c r="F218" s="0" t="s">
        <v>2571</v>
      </c>
      <c r="G218" s="0" t="s">
        <v>22</v>
      </c>
      <c r="H218" s="0" t="s">
        <v>22</v>
      </c>
      <c r="I218" s="0" t="s">
        <v>891</v>
      </c>
    </row>
    <row customHeight="1" ht="11.25">
      <c r="A219" s="1851" t="s">
        <v>2262</v>
      </c>
      <c r="B219" s="1851" t="s">
        <v>16</v>
      </c>
      <c r="C219" s="0" t="s">
        <v>2572</v>
      </c>
      <c r="D219" s="0" t="s">
        <v>2573</v>
      </c>
      <c r="E219" s="0" t="s">
        <v>2265</v>
      </c>
      <c r="F219" s="0" t="s">
        <v>2574</v>
      </c>
      <c r="G219" s="0" t="s">
        <v>22</v>
      </c>
      <c r="H219" s="0" t="s">
        <v>22</v>
      </c>
      <c r="I219" s="0" t="s">
        <v>891</v>
      </c>
    </row>
    <row customHeight="1" ht="11.25">
      <c r="A220" s="1851" t="s">
        <v>2262</v>
      </c>
      <c r="B220" s="1851" t="s">
        <v>16</v>
      </c>
      <c r="C220" s="0" t="s">
        <v>2575</v>
      </c>
      <c r="D220" s="0" t="s">
        <v>2576</v>
      </c>
      <c r="E220" s="0" t="s">
        <v>2265</v>
      </c>
      <c r="F220" s="0" t="s">
        <v>2577</v>
      </c>
      <c r="G220" s="0" t="s">
        <v>22</v>
      </c>
      <c r="H220" s="0" t="s">
        <v>22</v>
      </c>
      <c r="I220" s="0" t="s">
        <v>891</v>
      </c>
    </row>
    <row customHeight="1" ht="11.25">
      <c r="A221" s="1851" t="s">
        <v>2262</v>
      </c>
      <c r="B221" s="1851" t="s">
        <v>16</v>
      </c>
      <c r="C221" s="0" t="s">
        <v>2578</v>
      </c>
      <c r="D221" s="0" t="s">
        <v>2579</v>
      </c>
      <c r="E221" s="0" t="s">
        <v>2265</v>
      </c>
      <c r="F221" s="0" t="s">
        <v>2580</v>
      </c>
      <c r="G221" s="0" t="s">
        <v>22</v>
      </c>
      <c r="H221" s="0" t="s">
        <v>22</v>
      </c>
      <c r="I221" s="0" t="s">
        <v>891</v>
      </c>
    </row>
    <row customHeight="1" ht="11.25">
      <c r="A222" s="1851" t="s">
        <v>2262</v>
      </c>
      <c r="B222" s="1851" t="s">
        <v>16</v>
      </c>
      <c r="C222" s="0" t="s">
        <v>2581</v>
      </c>
      <c r="D222" s="0" t="s">
        <v>2582</v>
      </c>
      <c r="E222" s="0" t="s">
        <v>2265</v>
      </c>
      <c r="F222" s="0" t="s">
        <v>2583</v>
      </c>
      <c r="G222" s="0" t="s">
        <v>22</v>
      </c>
      <c r="H222" s="0" t="s">
        <v>22</v>
      </c>
      <c r="I222" s="0" t="s">
        <v>891</v>
      </c>
    </row>
    <row customHeight="1" ht="11.25">
      <c r="A223" s="1851" t="s">
        <v>2262</v>
      </c>
      <c r="B223" s="1851" t="s">
        <v>16</v>
      </c>
      <c r="C223" s="0" t="s">
        <v>2584</v>
      </c>
      <c r="D223" s="0" t="s">
        <v>2585</v>
      </c>
      <c r="E223" s="0" t="s">
        <v>2265</v>
      </c>
      <c r="F223" s="0" t="s">
        <v>2586</v>
      </c>
      <c r="G223" s="0" t="s">
        <v>22</v>
      </c>
      <c r="H223" s="0" t="s">
        <v>22</v>
      </c>
      <c r="I223" s="0" t="s">
        <v>891</v>
      </c>
    </row>
    <row customHeight="1" ht="11.25">
      <c r="A224" s="1851" t="s">
        <v>2262</v>
      </c>
      <c r="B224" s="1851" t="s">
        <v>16</v>
      </c>
      <c r="C224" s="0" t="s">
        <v>2590</v>
      </c>
      <c r="D224" s="0" t="s">
        <v>2591</v>
      </c>
      <c r="E224" s="0" t="s">
        <v>2265</v>
      </c>
      <c r="F224" s="0" t="s">
        <v>2592</v>
      </c>
      <c r="G224" s="0" t="s">
        <v>22</v>
      </c>
      <c r="H224" s="0" t="s">
        <v>22</v>
      </c>
      <c r="I224" s="0" t="s">
        <v>891</v>
      </c>
    </row>
    <row customHeight="1" ht="11.25">
      <c r="A225" s="1851" t="s">
        <v>2262</v>
      </c>
      <c r="B225" s="1851" t="s">
        <v>16</v>
      </c>
      <c r="C225" s="0" t="s">
        <v>2593</v>
      </c>
      <c r="D225" s="0" t="s">
        <v>2594</v>
      </c>
      <c r="E225" s="0" t="s">
        <v>2265</v>
      </c>
      <c r="F225" s="0" t="s">
        <v>2595</v>
      </c>
      <c r="G225" s="0" t="s">
        <v>22</v>
      </c>
      <c r="H225" s="0" t="s">
        <v>22</v>
      </c>
      <c r="I225" s="0" t="s">
        <v>891</v>
      </c>
    </row>
    <row customHeight="1" ht="11.25">
      <c r="A226" s="1851" t="s">
        <v>2262</v>
      </c>
      <c r="B226" s="1851" t="s">
        <v>16</v>
      </c>
      <c r="C226" s="0" t="s">
        <v>2596</v>
      </c>
      <c r="D226" s="0" t="s">
        <v>2597</v>
      </c>
      <c r="E226" s="0" t="s">
        <v>2598</v>
      </c>
      <c r="F226" s="0" t="s">
        <v>2599</v>
      </c>
      <c r="G226" s="0" t="s">
        <v>22</v>
      </c>
      <c r="H226" s="0" t="s">
        <v>22</v>
      </c>
      <c r="I226" s="0" t="s">
        <v>891</v>
      </c>
    </row>
    <row customHeight="1" ht="11.25">
      <c r="A227" s="1851" t="s">
        <v>2262</v>
      </c>
      <c r="B227" s="1851" t="s">
        <v>16</v>
      </c>
      <c r="C227" s="0" t="s">
        <v>2600</v>
      </c>
      <c r="D227" s="0" t="s">
        <v>2601</v>
      </c>
      <c r="E227" s="0" t="s">
        <v>2598</v>
      </c>
      <c r="F227" s="0" t="s">
        <v>2602</v>
      </c>
      <c r="G227" s="0" t="s">
        <v>22</v>
      </c>
      <c r="H227" s="0" t="s">
        <v>22</v>
      </c>
      <c r="I227" s="0" t="s">
        <v>891</v>
      </c>
    </row>
    <row customHeight="1" ht="11.25">
      <c r="A228" s="1851" t="s">
        <v>2262</v>
      </c>
      <c r="B228" s="1851" t="s">
        <v>16</v>
      </c>
      <c r="C228" s="0" t="s">
        <v>2603</v>
      </c>
      <c r="D228" s="0" t="s">
        <v>2604</v>
      </c>
      <c r="E228" s="0" t="s">
        <v>2598</v>
      </c>
      <c r="F228" s="0" t="s">
        <v>2605</v>
      </c>
      <c r="G228" s="0" t="s">
        <v>22</v>
      </c>
      <c r="H228" s="0" t="s">
        <v>22</v>
      </c>
      <c r="I228" s="0" t="s">
        <v>891</v>
      </c>
    </row>
    <row customHeight="1" ht="11.25">
      <c r="A229" s="1851" t="s">
        <v>2262</v>
      </c>
      <c r="B229" s="1851" t="s">
        <v>16</v>
      </c>
      <c r="C229" s="0" t="s">
        <v>2617</v>
      </c>
      <c r="D229" s="0" t="s">
        <v>2618</v>
      </c>
      <c r="E229" s="0" t="s">
        <v>2619</v>
      </c>
      <c r="F229" s="0" t="s">
        <v>2609</v>
      </c>
      <c r="G229" s="0" t="s">
        <v>2610</v>
      </c>
      <c r="H229" s="0" t="s">
        <v>22</v>
      </c>
      <c r="I229" s="0" t="s">
        <v>891</v>
      </c>
    </row>
    <row customHeight="1" ht="11.25">
      <c r="A230" s="1851" t="s">
        <v>2262</v>
      </c>
      <c r="B230" s="1851" t="s">
        <v>16</v>
      </c>
      <c r="C230" s="0" t="s">
        <v>2625</v>
      </c>
      <c r="D230" s="0" t="s">
        <v>2626</v>
      </c>
      <c r="E230" s="0" t="s">
        <v>2627</v>
      </c>
      <c r="F230" s="0" t="s">
        <v>2628</v>
      </c>
      <c r="G230" s="0" t="s">
        <v>22</v>
      </c>
      <c r="H230" s="0" t="s">
        <v>22</v>
      </c>
      <c r="I230" s="0" t="s">
        <v>891</v>
      </c>
    </row>
    <row customHeight="1" ht="11.25">
      <c r="A231" s="1851" t="s">
        <v>2262</v>
      </c>
      <c r="B231" s="1851" t="s">
        <v>16</v>
      </c>
      <c r="C231" s="0" t="s">
        <v>2639</v>
      </c>
      <c r="D231" s="0" t="s">
        <v>2640</v>
      </c>
      <c r="E231" s="0" t="s">
        <v>2641</v>
      </c>
      <c r="F231" s="0" t="s">
        <v>2309</v>
      </c>
      <c r="G231" s="0" t="s">
        <v>22</v>
      </c>
      <c r="H231" s="0" t="s">
        <v>22</v>
      </c>
      <c r="I231" s="0" t="s">
        <v>891</v>
      </c>
    </row>
    <row customHeight="1" ht="11.25">
      <c r="A232" s="1851" t="s">
        <v>2262</v>
      </c>
      <c r="B232" s="1851" t="s">
        <v>16</v>
      </c>
      <c r="C232" s="0" t="s">
        <v>2651</v>
      </c>
      <c r="D232" s="0" t="s">
        <v>2652</v>
      </c>
      <c r="E232" s="0" t="s">
        <v>2653</v>
      </c>
      <c r="F232" s="0" t="s">
        <v>2270</v>
      </c>
      <c r="G232" s="0" t="s">
        <v>2654</v>
      </c>
      <c r="H232" s="0" t="s">
        <v>22</v>
      </c>
      <c r="I232" s="0" t="s">
        <v>891</v>
      </c>
    </row>
    <row customHeight="1" ht="11.25">
      <c r="A233" s="1851" t="s">
        <v>2262</v>
      </c>
      <c r="B233" s="1851" t="s">
        <v>16</v>
      </c>
      <c r="C233" s="0" t="s">
        <v>2679</v>
      </c>
      <c r="D233" s="0" t="s">
        <v>2680</v>
      </c>
      <c r="E233" s="0" t="s">
        <v>2681</v>
      </c>
      <c r="F233" s="0" t="s">
        <v>2658</v>
      </c>
      <c r="G233" s="0" t="s">
        <v>22</v>
      </c>
      <c r="H233" s="0" t="s">
        <v>22</v>
      </c>
      <c r="I233" s="0" t="s">
        <v>891</v>
      </c>
    </row>
    <row customHeight="1" ht="11.25">
      <c r="A234" s="1851" t="s">
        <v>2262</v>
      </c>
      <c r="B234" s="1851" t="s">
        <v>16</v>
      </c>
      <c r="C234" s="0" t="s">
        <v>2692</v>
      </c>
      <c r="D234" s="0" t="s">
        <v>2693</v>
      </c>
      <c r="E234" s="0" t="s">
        <v>2694</v>
      </c>
      <c r="F234" s="0" t="s">
        <v>2695</v>
      </c>
      <c r="G234" s="0" t="s">
        <v>2696</v>
      </c>
      <c r="H234" s="0" t="s">
        <v>22</v>
      </c>
      <c r="I234" s="0" t="s">
        <v>891</v>
      </c>
    </row>
    <row customHeight="1" ht="11.25">
      <c r="A235" s="1851" t="s">
        <v>2262</v>
      </c>
      <c r="B235" s="1851" t="s">
        <v>16</v>
      </c>
      <c r="C235" s="0" t="s">
        <v>2697</v>
      </c>
      <c r="D235" s="0" t="s">
        <v>2698</v>
      </c>
      <c r="E235" s="0" t="s">
        <v>2699</v>
      </c>
      <c r="F235" s="0" t="s">
        <v>2658</v>
      </c>
      <c r="G235" s="0" t="s">
        <v>22</v>
      </c>
      <c r="H235" s="0" t="s">
        <v>22</v>
      </c>
      <c r="I235" s="0" t="s">
        <v>891</v>
      </c>
    </row>
    <row customHeight="1" ht="11.25">
      <c r="A236" s="1851" t="s">
        <v>2262</v>
      </c>
      <c r="B236" s="1851" t="s">
        <v>16</v>
      </c>
      <c r="C236" s="0" t="s">
        <v>2710</v>
      </c>
      <c r="D236" s="0" t="s">
        <v>2711</v>
      </c>
      <c r="E236" s="0" t="s">
        <v>2265</v>
      </c>
      <c r="F236" s="0" t="s">
        <v>2712</v>
      </c>
      <c r="G236" s="0" t="s">
        <v>22</v>
      </c>
      <c r="H236" s="0" t="s">
        <v>22</v>
      </c>
      <c r="I236" s="0" t="s">
        <v>891</v>
      </c>
    </row>
    <row customHeight="1" ht="11.25">
      <c r="A237" s="1851" t="s">
        <v>2262</v>
      </c>
      <c r="B237" s="1851" t="s">
        <v>16</v>
      </c>
      <c r="C237" s="0" t="s">
        <v>2743</v>
      </c>
      <c r="D237" s="0" t="s">
        <v>2744</v>
      </c>
      <c r="E237" s="0" t="s">
        <v>2293</v>
      </c>
      <c r="F237" s="0" t="s">
        <v>2745</v>
      </c>
      <c r="G237" s="0" t="s">
        <v>22</v>
      </c>
      <c r="H237" s="0" t="s">
        <v>22</v>
      </c>
      <c r="I237" s="0" t="s">
        <v>891</v>
      </c>
    </row>
    <row customHeight="1" ht="11.25">
      <c r="A238" s="1851" t="s">
        <v>2262</v>
      </c>
      <c r="B238" s="1851" t="s">
        <v>16</v>
      </c>
      <c r="C238" s="0" t="s">
        <v>2746</v>
      </c>
      <c r="D238" s="0" t="s">
        <v>2747</v>
      </c>
      <c r="E238" s="0" t="s">
        <v>2748</v>
      </c>
      <c r="F238" s="0" t="s">
        <v>2321</v>
      </c>
      <c r="G238" s="0" t="s">
        <v>22</v>
      </c>
      <c r="H238" s="0" t="s">
        <v>22</v>
      </c>
      <c r="I238" s="0" t="s">
        <v>891</v>
      </c>
    </row>
    <row customHeight="1" ht="11.25">
      <c r="A239" s="1851" t="s">
        <v>2262</v>
      </c>
      <c r="B239" s="1851" t="s">
        <v>16</v>
      </c>
      <c r="C239" s="0" t="s">
        <v>2771</v>
      </c>
      <c r="D239" s="0" t="s">
        <v>2772</v>
      </c>
      <c r="E239" s="0" t="s">
        <v>2773</v>
      </c>
      <c r="F239" s="0" t="s">
        <v>2423</v>
      </c>
      <c r="G239" s="0" t="s">
        <v>2774</v>
      </c>
      <c r="H239" s="0" t="s">
        <v>22</v>
      </c>
      <c r="I239" s="0" t="s">
        <v>891</v>
      </c>
    </row>
    <row customHeight="1" ht="11.25">
      <c r="A240" s="1851" t="s">
        <v>2262</v>
      </c>
      <c r="B240" s="1851" t="s">
        <v>16</v>
      </c>
      <c r="C240" s="0" t="s">
        <v>2779</v>
      </c>
      <c r="D240" s="0" t="s">
        <v>2780</v>
      </c>
      <c r="E240" s="0" t="s">
        <v>2781</v>
      </c>
      <c r="F240" s="0" t="s">
        <v>2321</v>
      </c>
      <c r="G240" s="0" t="s">
        <v>2782</v>
      </c>
      <c r="H240" s="0" t="s">
        <v>22</v>
      </c>
      <c r="I240" s="0" t="s">
        <v>891</v>
      </c>
    </row>
    <row customHeight="1" ht="11.25">
      <c r="A241" s="1851" t="s">
        <v>2262</v>
      </c>
      <c r="B241" s="1851" t="s">
        <v>16</v>
      </c>
      <c r="C241" s="0" t="s">
        <v>2814</v>
      </c>
      <c r="D241" s="0" t="s">
        <v>2815</v>
      </c>
      <c r="E241" s="0" t="s">
        <v>2816</v>
      </c>
      <c r="F241" s="0" t="s">
        <v>2357</v>
      </c>
      <c r="G241" s="0" t="s">
        <v>2817</v>
      </c>
      <c r="H241" s="0" t="s">
        <v>22</v>
      </c>
      <c r="I241" s="0" t="s">
        <v>891</v>
      </c>
    </row>
    <row customHeight="1" ht="11.25">
      <c r="A242" s="1851" t="s">
        <v>2262</v>
      </c>
      <c r="B242" s="1851" t="s">
        <v>16</v>
      </c>
      <c r="C242" s="0" t="s">
        <v>2826</v>
      </c>
      <c r="D242" s="0" t="s">
        <v>2827</v>
      </c>
      <c r="E242" s="0" t="s">
        <v>2828</v>
      </c>
      <c r="F242" s="0" t="s">
        <v>2658</v>
      </c>
      <c r="G242" s="0" t="s">
        <v>2829</v>
      </c>
      <c r="H242" s="0" t="s">
        <v>22</v>
      </c>
      <c r="I242" s="0" t="s">
        <v>891</v>
      </c>
    </row>
    <row customHeight="1" ht="11.25">
      <c r="A243" s="1851" t="s">
        <v>2262</v>
      </c>
      <c r="B243" s="1851" t="s">
        <v>16</v>
      </c>
      <c r="C243" s="0" t="s">
        <v>22</v>
      </c>
      <c r="D243" s="0" t="s">
        <v>2837</v>
      </c>
      <c r="E243" s="0" t="s">
        <v>2838</v>
      </c>
      <c r="F243" s="0" t="s">
        <v>2345</v>
      </c>
      <c r="G243" s="0" t="s">
        <v>22</v>
      </c>
      <c r="H243" s="0" t="s">
        <v>22</v>
      </c>
      <c r="I243" s="0" t="s">
        <v>891</v>
      </c>
    </row>
    <row customHeight="1" ht="11.25">
      <c r="A244" s="1851" t="s">
        <v>2262</v>
      </c>
      <c r="B244" s="1851" t="s">
        <v>16</v>
      </c>
      <c r="C244" s="0" t="s">
        <v>22</v>
      </c>
      <c r="D244" s="0" t="s">
        <v>2839</v>
      </c>
      <c r="E244" s="0" t="s">
        <v>2840</v>
      </c>
      <c r="F244" s="0" t="s">
        <v>2333</v>
      </c>
      <c r="G244" s="0" t="s">
        <v>22</v>
      </c>
      <c r="H244" s="0" t="s">
        <v>22</v>
      </c>
      <c r="I244" s="0" t="s">
        <v>891</v>
      </c>
    </row>
    <row customHeight="1" ht="11.25">
      <c r="A245" s="1851" t="s">
        <v>2262</v>
      </c>
      <c r="B245" s="1851" t="s">
        <v>16</v>
      </c>
      <c r="C245" s="0" t="s">
        <v>2841</v>
      </c>
      <c r="D245" s="0" t="s">
        <v>2842</v>
      </c>
      <c r="E245" s="0" t="s">
        <v>2843</v>
      </c>
      <c r="F245" s="0" t="s">
        <v>2303</v>
      </c>
      <c r="G245" s="0" t="s">
        <v>22</v>
      </c>
      <c r="H245" s="0" t="s">
        <v>22</v>
      </c>
      <c r="I245" s="0" t="s">
        <v>891</v>
      </c>
    </row>
    <row customHeight="1" ht="11.25">
      <c r="A246" s="1851" t="s">
        <v>2262</v>
      </c>
      <c r="B246" s="1851" t="s">
        <v>16</v>
      </c>
      <c r="C246" s="0" t="s">
        <v>2850</v>
      </c>
      <c r="D246" s="0" t="s">
        <v>2851</v>
      </c>
      <c r="E246" s="0" t="s">
        <v>2852</v>
      </c>
      <c r="F246" s="0" t="s">
        <v>2303</v>
      </c>
      <c r="G246" s="0" t="s">
        <v>22</v>
      </c>
      <c r="H246" s="0" t="s">
        <v>22</v>
      </c>
      <c r="I246" s="0" t="s">
        <v>891</v>
      </c>
    </row>
    <row customHeight="1" ht="11.25">
      <c r="A247" s="1851" t="s">
        <v>2262</v>
      </c>
      <c r="B247" s="1851" t="s">
        <v>16</v>
      </c>
      <c r="C247" s="0" t="s">
        <v>2870</v>
      </c>
      <c r="D247" s="0" t="s">
        <v>2871</v>
      </c>
      <c r="E247" s="0" t="s">
        <v>2317</v>
      </c>
      <c r="F247" s="0" t="s">
        <v>2872</v>
      </c>
      <c r="G247" s="0" t="s">
        <v>22</v>
      </c>
      <c r="H247" s="0" t="s">
        <v>22</v>
      </c>
      <c r="I247" s="0" t="s">
        <v>891</v>
      </c>
    </row>
    <row customHeight="1" ht="11.25">
      <c r="A248" s="1851" t="s">
        <v>2262</v>
      </c>
      <c r="B248" s="1851" t="s">
        <v>16</v>
      </c>
      <c r="C248" s="0" t="s">
        <v>2873</v>
      </c>
      <c r="D248" s="0" t="s">
        <v>2874</v>
      </c>
      <c r="E248" s="0" t="s">
        <v>2619</v>
      </c>
      <c r="F248" s="0" t="s">
        <v>2875</v>
      </c>
      <c r="G248" s="0" t="s">
        <v>22</v>
      </c>
      <c r="H248" s="0" t="s">
        <v>22</v>
      </c>
      <c r="I248" s="0" t="s">
        <v>891</v>
      </c>
    </row>
    <row customHeight="1" ht="11.25">
      <c r="A249" s="1851" t="s">
        <v>2262</v>
      </c>
      <c r="B249" s="1851" t="s">
        <v>16</v>
      </c>
      <c r="C249" s="0" t="s">
        <v>2886</v>
      </c>
      <c r="D249" s="0" t="s">
        <v>2887</v>
      </c>
      <c r="E249" s="0" t="s">
        <v>2888</v>
      </c>
      <c r="F249" s="0" t="s">
        <v>2501</v>
      </c>
      <c r="G249" s="0" t="s">
        <v>22</v>
      </c>
      <c r="H249" s="0" t="s">
        <v>22</v>
      </c>
      <c r="I249" s="0" t="s">
        <v>891</v>
      </c>
    </row>
    <row customHeight="1" ht="11.25">
      <c r="A250" s="1851" t="s">
        <v>2262</v>
      </c>
      <c r="B250" s="1851" t="s">
        <v>16</v>
      </c>
      <c r="C250" s="0" t="s">
        <v>2889</v>
      </c>
      <c r="D250" s="0" t="s">
        <v>2890</v>
      </c>
      <c r="E250" s="0" t="s">
        <v>2891</v>
      </c>
      <c r="F250" s="0" t="s">
        <v>2345</v>
      </c>
      <c r="G250" s="0" t="s">
        <v>22</v>
      </c>
      <c r="H250" s="0" t="s">
        <v>22</v>
      </c>
      <c r="I250" s="0" t="s">
        <v>891</v>
      </c>
    </row>
    <row customHeight="1" ht="11.25">
      <c r="A251" s="1851" t="s">
        <v>2262</v>
      </c>
      <c r="B251" s="1851" t="s">
        <v>16</v>
      </c>
      <c r="C251" s="0" t="s">
        <v>2267</v>
      </c>
      <c r="D251" s="0" t="s">
        <v>2268</v>
      </c>
      <c r="E251" s="0" t="s">
        <v>2269</v>
      </c>
      <c r="F251" s="0" t="s">
        <v>2270</v>
      </c>
      <c r="G251" s="0" t="s">
        <v>22</v>
      </c>
      <c r="H251" s="0" t="s">
        <v>22</v>
      </c>
      <c r="I251" s="0" t="s">
        <v>851</v>
      </c>
    </row>
    <row customHeight="1" ht="11.25">
      <c r="A252" s="1851" t="s">
        <v>2262</v>
      </c>
      <c r="B252" s="1851" t="s">
        <v>16</v>
      </c>
      <c r="C252" s="0" t="s">
        <v>2271</v>
      </c>
      <c r="D252" s="0" t="s">
        <v>2272</v>
      </c>
      <c r="E252" s="0" t="s">
        <v>2273</v>
      </c>
      <c r="F252" s="0" t="s">
        <v>2274</v>
      </c>
      <c r="G252" s="0" t="s">
        <v>22</v>
      </c>
      <c r="H252" s="0" t="s">
        <v>22</v>
      </c>
      <c r="I252" s="0" t="s">
        <v>851</v>
      </c>
    </row>
    <row customHeight="1" ht="11.25">
      <c r="A253" s="1851" t="s">
        <v>2262</v>
      </c>
      <c r="B253" s="1851" t="s">
        <v>16</v>
      </c>
      <c r="C253" s="0" t="s">
        <v>2282</v>
      </c>
      <c r="D253" s="0" t="s">
        <v>2283</v>
      </c>
      <c r="E253" s="0" t="s">
        <v>2284</v>
      </c>
      <c r="F253" s="0" t="s">
        <v>2285</v>
      </c>
      <c r="G253" s="0" t="s">
        <v>2286</v>
      </c>
      <c r="H253" s="0" t="s">
        <v>22</v>
      </c>
      <c r="I253" s="0" t="s">
        <v>851</v>
      </c>
    </row>
    <row customHeight="1" ht="11.25">
      <c r="A254" s="1851" t="s">
        <v>2262</v>
      </c>
      <c r="B254" s="1851" t="s">
        <v>16</v>
      </c>
      <c r="C254" s="0" t="s">
        <v>2895</v>
      </c>
      <c r="D254" s="0" t="s">
        <v>2896</v>
      </c>
      <c r="E254" s="0" t="s">
        <v>2897</v>
      </c>
      <c r="F254" s="0" t="s">
        <v>2329</v>
      </c>
      <c r="G254" s="0" t="s">
        <v>2898</v>
      </c>
      <c r="H254" s="0" t="s">
        <v>22</v>
      </c>
      <c r="I254" s="0" t="s">
        <v>851</v>
      </c>
    </row>
    <row customHeight="1" ht="11.25">
      <c r="A255" s="1851" t="s">
        <v>2262</v>
      </c>
      <c r="B255" s="1851" t="s">
        <v>16</v>
      </c>
      <c r="C255" s="0" t="s">
        <v>2899</v>
      </c>
      <c r="D255" s="0" t="s">
        <v>2292</v>
      </c>
      <c r="E255" s="0" t="s">
        <v>2293</v>
      </c>
      <c r="F255" s="0" t="s">
        <v>2900</v>
      </c>
      <c r="G255" s="0" t="s">
        <v>2901</v>
      </c>
      <c r="H255" s="0" t="s">
        <v>22</v>
      </c>
      <c r="I255" s="0" t="s">
        <v>851</v>
      </c>
    </row>
    <row customHeight="1" ht="11.25">
      <c r="A256" s="1851" t="s">
        <v>2262</v>
      </c>
      <c r="B256" s="1851" t="s">
        <v>16</v>
      </c>
      <c r="C256" s="0" t="s">
        <v>2291</v>
      </c>
      <c r="D256" s="0" t="s">
        <v>2292</v>
      </c>
      <c r="E256" s="0" t="s">
        <v>2293</v>
      </c>
      <c r="F256" s="0" t="s">
        <v>2294</v>
      </c>
      <c r="G256" s="0" t="s">
        <v>22</v>
      </c>
      <c r="H256" s="0" t="s">
        <v>22</v>
      </c>
      <c r="I256" s="0" t="s">
        <v>851</v>
      </c>
    </row>
    <row customHeight="1" ht="11.25">
      <c r="A257" s="1851" t="s">
        <v>2262</v>
      </c>
      <c r="B257" s="1851" t="s">
        <v>16</v>
      </c>
      <c r="C257" s="0" t="s">
        <v>2295</v>
      </c>
      <c r="D257" s="0" t="s">
        <v>2296</v>
      </c>
      <c r="E257" s="0" t="s">
        <v>2297</v>
      </c>
      <c r="F257" s="0" t="s">
        <v>2298</v>
      </c>
      <c r="G257" s="0" t="s">
        <v>2299</v>
      </c>
      <c r="H257" s="0" t="s">
        <v>22</v>
      </c>
      <c r="I257" s="0" t="s">
        <v>851</v>
      </c>
    </row>
    <row customHeight="1" ht="11.25">
      <c r="A258" s="1851" t="s">
        <v>2262</v>
      </c>
      <c r="B258" s="1851" t="s">
        <v>16</v>
      </c>
      <c r="C258" s="0" t="s">
        <v>2310</v>
      </c>
      <c r="D258" s="0" t="s">
        <v>2311</v>
      </c>
      <c r="E258" s="0" t="s">
        <v>2312</v>
      </c>
      <c r="F258" s="0" t="s">
        <v>2313</v>
      </c>
      <c r="G258" s="0" t="s">
        <v>2314</v>
      </c>
      <c r="H258" s="0" t="s">
        <v>22</v>
      </c>
      <c r="I258" s="0" t="s">
        <v>851</v>
      </c>
    </row>
    <row customHeight="1" ht="11.25">
      <c r="A259" s="1851" t="s">
        <v>2262</v>
      </c>
      <c r="B259" s="1851" t="s">
        <v>16</v>
      </c>
      <c r="C259" s="0" t="s">
        <v>2315</v>
      </c>
      <c r="D259" s="0" t="s">
        <v>2316</v>
      </c>
      <c r="E259" s="0" t="s">
        <v>2317</v>
      </c>
      <c r="F259" s="0" t="s">
        <v>2298</v>
      </c>
      <c r="G259" s="0" t="s">
        <v>22</v>
      </c>
      <c r="H259" s="0" t="s">
        <v>22</v>
      </c>
      <c r="I259" s="0" t="s">
        <v>851</v>
      </c>
    </row>
    <row customHeight="1" ht="11.25">
      <c r="A260" s="1851" t="s">
        <v>2262</v>
      </c>
      <c r="B260" s="1851" t="s">
        <v>16</v>
      </c>
      <c r="C260" s="0" t="s">
        <v>2318</v>
      </c>
      <c r="D260" s="0" t="s">
        <v>2319</v>
      </c>
      <c r="E260" s="0" t="s">
        <v>2320</v>
      </c>
      <c r="F260" s="0" t="s">
        <v>2321</v>
      </c>
      <c r="G260" s="0" t="s">
        <v>22</v>
      </c>
      <c r="H260" s="0" t="s">
        <v>22</v>
      </c>
      <c r="I260" s="0" t="s">
        <v>851</v>
      </c>
    </row>
    <row customHeight="1" ht="11.25">
      <c r="A261" s="1851" t="s">
        <v>2262</v>
      </c>
      <c r="B261" s="1851" t="s">
        <v>16</v>
      </c>
      <c r="C261" s="0" t="s">
        <v>2902</v>
      </c>
      <c r="D261" s="0" t="s">
        <v>2903</v>
      </c>
      <c r="E261" s="0" t="s">
        <v>2904</v>
      </c>
      <c r="F261" s="0" t="s">
        <v>2428</v>
      </c>
      <c r="G261" s="0" t="s">
        <v>2905</v>
      </c>
      <c r="H261" s="0" t="s">
        <v>22</v>
      </c>
      <c r="I261" s="0" t="s">
        <v>851</v>
      </c>
    </row>
    <row customHeight="1" ht="11.25">
      <c r="A262" s="1851" t="s">
        <v>2262</v>
      </c>
      <c r="B262" s="1851" t="s">
        <v>16</v>
      </c>
      <c r="C262" s="0" t="s">
        <v>2906</v>
      </c>
      <c r="D262" s="0" t="s">
        <v>2907</v>
      </c>
      <c r="E262" s="0" t="s">
        <v>2908</v>
      </c>
      <c r="F262" s="0" t="s">
        <v>2337</v>
      </c>
      <c r="G262" s="0" t="s">
        <v>22</v>
      </c>
      <c r="H262" s="0" t="s">
        <v>22</v>
      </c>
      <c r="I262" s="0" t="s">
        <v>851</v>
      </c>
    </row>
    <row customHeight="1" ht="11.25">
      <c r="A263" s="1851" t="s">
        <v>2262</v>
      </c>
      <c r="B263" s="1851" t="s">
        <v>16</v>
      </c>
      <c r="C263" s="0" t="s">
        <v>2338</v>
      </c>
      <c r="D263" s="0" t="s">
        <v>2339</v>
      </c>
      <c r="E263" s="0" t="s">
        <v>2340</v>
      </c>
      <c r="F263" s="0" t="s">
        <v>2290</v>
      </c>
      <c r="G263" s="0" t="s">
        <v>2341</v>
      </c>
      <c r="H263" s="0" t="s">
        <v>22</v>
      </c>
      <c r="I263" s="0" t="s">
        <v>851</v>
      </c>
    </row>
    <row customHeight="1" ht="11.25">
      <c r="A264" s="1851" t="s">
        <v>2262</v>
      </c>
      <c r="B264" s="1851" t="s">
        <v>16</v>
      </c>
      <c r="C264" s="0" t="s">
        <v>2347</v>
      </c>
      <c r="D264" s="0" t="s">
        <v>2348</v>
      </c>
      <c r="E264" s="0" t="s">
        <v>2349</v>
      </c>
      <c r="F264" s="0" t="s">
        <v>2345</v>
      </c>
      <c r="G264" s="0" t="s">
        <v>22</v>
      </c>
      <c r="H264" s="0" t="s">
        <v>22</v>
      </c>
      <c r="I264" s="0" t="s">
        <v>851</v>
      </c>
    </row>
    <row customHeight="1" ht="11.25">
      <c r="A265" s="1851" t="s">
        <v>2262</v>
      </c>
      <c r="B265" s="1851" t="s">
        <v>16</v>
      </c>
      <c r="C265" s="0" t="s">
        <v>2350</v>
      </c>
      <c r="D265" s="0" t="s">
        <v>2351</v>
      </c>
      <c r="E265" s="0" t="s">
        <v>2352</v>
      </c>
      <c r="F265" s="0" t="s">
        <v>2303</v>
      </c>
      <c r="G265" s="0" t="s">
        <v>2353</v>
      </c>
      <c r="H265" s="0" t="s">
        <v>22</v>
      </c>
      <c r="I265" s="0" t="s">
        <v>851</v>
      </c>
    </row>
    <row customHeight="1" ht="11.25">
      <c r="A266" s="1851" t="s">
        <v>2262</v>
      </c>
      <c r="B266" s="1851" t="s">
        <v>16</v>
      </c>
      <c r="C266" s="0" t="s">
        <v>2370</v>
      </c>
      <c r="D266" s="0" t="s">
        <v>2371</v>
      </c>
      <c r="E266" s="0" t="s">
        <v>2372</v>
      </c>
      <c r="F266" s="0" t="s">
        <v>2373</v>
      </c>
      <c r="G266" s="0" t="s">
        <v>2374</v>
      </c>
      <c r="H266" s="0" t="s">
        <v>22</v>
      </c>
      <c r="I266" s="0" t="s">
        <v>851</v>
      </c>
    </row>
    <row customHeight="1" ht="11.25">
      <c r="A267" s="1851" t="s">
        <v>2262</v>
      </c>
      <c r="B267" s="1851" t="s">
        <v>16</v>
      </c>
      <c r="C267" s="0" t="s">
        <v>2390</v>
      </c>
      <c r="D267" s="0" t="s">
        <v>2391</v>
      </c>
      <c r="E267" s="0" t="s">
        <v>2392</v>
      </c>
      <c r="F267" s="0" t="s">
        <v>2393</v>
      </c>
      <c r="G267" s="0" t="s">
        <v>2394</v>
      </c>
      <c r="H267" s="0" t="s">
        <v>22</v>
      </c>
      <c r="I267" s="0" t="s">
        <v>851</v>
      </c>
    </row>
    <row customHeight="1" ht="11.25">
      <c r="A268" s="1851" t="s">
        <v>2262</v>
      </c>
      <c r="B268" s="1851" t="s">
        <v>16</v>
      </c>
      <c r="C268" s="0" t="s">
        <v>2909</v>
      </c>
      <c r="D268" s="0" t="s">
        <v>2910</v>
      </c>
      <c r="E268" s="0" t="s">
        <v>2356</v>
      </c>
      <c r="F268" s="0" t="s">
        <v>2298</v>
      </c>
      <c r="G268" s="0" t="s">
        <v>2911</v>
      </c>
      <c r="H268" s="0" t="s">
        <v>22</v>
      </c>
      <c r="I268" s="0" t="s">
        <v>851</v>
      </c>
    </row>
    <row customHeight="1" ht="11.25">
      <c r="A269" s="1851" t="s">
        <v>2262</v>
      </c>
      <c r="B269" s="1851" t="s">
        <v>16</v>
      </c>
      <c r="C269" s="0" t="s">
        <v>2408</v>
      </c>
      <c r="D269" s="0" t="s">
        <v>2409</v>
      </c>
      <c r="E269" s="0" t="s">
        <v>2410</v>
      </c>
      <c r="F269" s="0" t="s">
        <v>2411</v>
      </c>
      <c r="G269" s="0" t="s">
        <v>22</v>
      </c>
      <c r="H269" s="0" t="s">
        <v>22</v>
      </c>
      <c r="I269" s="0" t="s">
        <v>851</v>
      </c>
    </row>
    <row customHeight="1" ht="11.25">
      <c r="A270" s="1851" t="s">
        <v>2262</v>
      </c>
      <c r="B270" s="1851" t="s">
        <v>16</v>
      </c>
      <c r="C270" s="0" t="s">
        <v>2420</v>
      </c>
      <c r="D270" s="0" t="s">
        <v>2421</v>
      </c>
      <c r="E270" s="0" t="s">
        <v>2422</v>
      </c>
      <c r="F270" s="0" t="s">
        <v>2423</v>
      </c>
      <c r="G270" s="0" t="s">
        <v>2424</v>
      </c>
      <c r="H270" s="0" t="s">
        <v>22</v>
      </c>
      <c r="I270" s="0" t="s">
        <v>851</v>
      </c>
    </row>
    <row customHeight="1" ht="11.25">
      <c r="A271" s="1851" t="s">
        <v>2262</v>
      </c>
      <c r="B271" s="1851" t="s">
        <v>16</v>
      </c>
      <c r="C271" s="0" t="s">
        <v>2429</v>
      </c>
      <c r="D271" s="0" t="s">
        <v>2430</v>
      </c>
      <c r="E271" s="0" t="s">
        <v>2431</v>
      </c>
      <c r="F271" s="0" t="s">
        <v>2423</v>
      </c>
      <c r="G271" s="0" t="s">
        <v>2432</v>
      </c>
      <c r="H271" s="0" t="s">
        <v>22</v>
      </c>
      <c r="I271" s="0" t="s">
        <v>851</v>
      </c>
    </row>
    <row customHeight="1" ht="11.25">
      <c r="A272" s="1851" t="s">
        <v>2262</v>
      </c>
      <c r="B272" s="1851" t="s">
        <v>16</v>
      </c>
      <c r="C272" s="0" t="s">
        <v>2912</v>
      </c>
      <c r="D272" s="0" t="s">
        <v>2913</v>
      </c>
      <c r="E272" s="0" t="s">
        <v>2914</v>
      </c>
      <c r="F272" s="0" t="s">
        <v>2345</v>
      </c>
      <c r="G272" s="0" t="s">
        <v>22</v>
      </c>
      <c r="H272" s="0" t="s">
        <v>22</v>
      </c>
      <c r="I272" s="0" t="s">
        <v>851</v>
      </c>
    </row>
    <row customHeight="1" ht="11.25">
      <c r="A273" s="1851" t="s">
        <v>2262</v>
      </c>
      <c r="B273" s="1851" t="s">
        <v>16</v>
      </c>
      <c r="C273" s="0" t="s">
        <v>2433</v>
      </c>
      <c r="D273" s="0" t="s">
        <v>2434</v>
      </c>
      <c r="E273" s="0" t="s">
        <v>2435</v>
      </c>
      <c r="F273" s="0" t="s">
        <v>2285</v>
      </c>
      <c r="G273" s="0" t="s">
        <v>22</v>
      </c>
      <c r="H273" s="0" t="s">
        <v>22</v>
      </c>
      <c r="I273" s="0" t="s">
        <v>851</v>
      </c>
    </row>
    <row customHeight="1" ht="11.25">
      <c r="A274" s="1851" t="s">
        <v>2262</v>
      </c>
      <c r="B274" s="1851" t="s">
        <v>16</v>
      </c>
      <c r="C274" s="0" t="s">
        <v>2436</v>
      </c>
      <c r="D274" s="0" t="s">
        <v>2437</v>
      </c>
      <c r="E274" s="0" t="s">
        <v>2438</v>
      </c>
      <c r="F274" s="0" t="s">
        <v>2285</v>
      </c>
      <c r="G274" s="0" t="s">
        <v>22</v>
      </c>
      <c r="H274" s="0" t="s">
        <v>22</v>
      </c>
      <c r="I274" s="0" t="s">
        <v>851</v>
      </c>
    </row>
    <row customHeight="1" ht="11.25">
      <c r="A275" s="1851" t="s">
        <v>2262</v>
      </c>
      <c r="B275" s="1851" t="s">
        <v>16</v>
      </c>
      <c r="C275" s="0" t="s">
        <v>2439</v>
      </c>
      <c r="D275" s="0" t="s">
        <v>2440</v>
      </c>
      <c r="E275" s="0" t="s">
        <v>2441</v>
      </c>
      <c r="F275" s="0" t="s">
        <v>2313</v>
      </c>
      <c r="G275" s="0" t="s">
        <v>22</v>
      </c>
      <c r="H275" s="0" t="s">
        <v>22</v>
      </c>
      <c r="I275" s="0" t="s">
        <v>851</v>
      </c>
    </row>
    <row customHeight="1" ht="11.25">
      <c r="A276" s="1851" t="s">
        <v>2262</v>
      </c>
      <c r="B276" s="1851" t="s">
        <v>16</v>
      </c>
      <c r="C276" s="0" t="s">
        <v>2442</v>
      </c>
      <c r="D276" s="0" t="s">
        <v>2443</v>
      </c>
      <c r="E276" s="0" t="s">
        <v>2444</v>
      </c>
      <c r="F276" s="0" t="s">
        <v>2445</v>
      </c>
      <c r="G276" s="0" t="s">
        <v>2446</v>
      </c>
      <c r="H276" s="0" t="s">
        <v>22</v>
      </c>
      <c r="I276" s="0" t="s">
        <v>851</v>
      </c>
    </row>
    <row customHeight="1" ht="11.25">
      <c r="A277" s="1851" t="s">
        <v>2262</v>
      </c>
      <c r="B277" s="1851" t="s">
        <v>16</v>
      </c>
      <c r="C277" s="0" t="s">
        <v>2447</v>
      </c>
      <c r="D277" s="0" t="s">
        <v>2448</v>
      </c>
      <c r="E277" s="0" t="s">
        <v>2449</v>
      </c>
      <c r="F277" s="0" t="s">
        <v>2445</v>
      </c>
      <c r="G277" s="0" t="s">
        <v>2450</v>
      </c>
      <c r="H277" s="0" t="s">
        <v>22</v>
      </c>
      <c r="I277" s="0" t="s">
        <v>851</v>
      </c>
    </row>
    <row customHeight="1" ht="11.25">
      <c r="A278" s="1851" t="s">
        <v>2262</v>
      </c>
      <c r="B278" s="1851" t="s">
        <v>16</v>
      </c>
      <c r="C278" s="0" t="s">
        <v>2454</v>
      </c>
      <c r="D278" s="0" t="s">
        <v>2455</v>
      </c>
      <c r="E278" s="0" t="s">
        <v>2456</v>
      </c>
      <c r="F278" s="0" t="s">
        <v>2321</v>
      </c>
      <c r="G278" s="0" t="s">
        <v>22</v>
      </c>
      <c r="H278" s="0" t="s">
        <v>22</v>
      </c>
      <c r="I278" s="0" t="s">
        <v>851</v>
      </c>
    </row>
    <row customHeight="1" ht="11.25">
      <c r="A279" s="1851" t="s">
        <v>2262</v>
      </c>
      <c r="B279" s="1851" t="s">
        <v>16</v>
      </c>
      <c r="C279" s="0" t="s">
        <v>2457</v>
      </c>
      <c r="D279" s="0" t="s">
        <v>2458</v>
      </c>
      <c r="E279" s="0" t="s">
        <v>2459</v>
      </c>
      <c r="F279" s="0" t="s">
        <v>2313</v>
      </c>
      <c r="G279" s="0" t="s">
        <v>2460</v>
      </c>
      <c r="H279" s="0" t="s">
        <v>22</v>
      </c>
      <c r="I279" s="0" t="s">
        <v>851</v>
      </c>
    </row>
    <row customHeight="1" ht="11.25">
      <c r="A280" s="1851" t="s">
        <v>2262</v>
      </c>
      <c r="B280" s="1851" t="s">
        <v>16</v>
      </c>
      <c r="C280" s="0" t="s">
        <v>2461</v>
      </c>
      <c r="D280" s="0" t="s">
        <v>2462</v>
      </c>
      <c r="E280" s="0" t="s">
        <v>2463</v>
      </c>
      <c r="F280" s="0" t="s">
        <v>2313</v>
      </c>
      <c r="G280" s="0" t="s">
        <v>2464</v>
      </c>
      <c r="H280" s="0" t="s">
        <v>22</v>
      </c>
      <c r="I280" s="0" t="s">
        <v>851</v>
      </c>
    </row>
    <row customHeight="1" ht="11.25">
      <c r="A281" s="1851" t="s">
        <v>2262</v>
      </c>
      <c r="B281" s="1851" t="s">
        <v>16</v>
      </c>
      <c r="C281" s="0" t="s">
        <v>2473</v>
      </c>
      <c r="D281" s="0" t="s">
        <v>2474</v>
      </c>
      <c r="E281" s="0" t="s">
        <v>2475</v>
      </c>
      <c r="F281" s="0" t="s">
        <v>2298</v>
      </c>
      <c r="G281" s="0" t="s">
        <v>2476</v>
      </c>
      <c r="H281" s="0" t="s">
        <v>22</v>
      </c>
      <c r="I281" s="0" t="s">
        <v>851</v>
      </c>
    </row>
    <row customHeight="1" ht="11.25">
      <c r="A282" s="1851" t="s">
        <v>2262</v>
      </c>
      <c r="B282" s="1851" t="s">
        <v>16</v>
      </c>
      <c r="C282" s="0" t="s">
        <v>2477</v>
      </c>
      <c r="D282" s="0" t="s">
        <v>2478</v>
      </c>
      <c r="E282" s="0" t="s">
        <v>2479</v>
      </c>
      <c r="F282" s="0" t="s">
        <v>2480</v>
      </c>
      <c r="G282" s="0" t="s">
        <v>22</v>
      </c>
      <c r="H282" s="0" t="s">
        <v>22</v>
      </c>
      <c r="I282" s="0" t="s">
        <v>851</v>
      </c>
    </row>
    <row customHeight="1" ht="11.25">
      <c r="A283" s="1851" t="s">
        <v>2262</v>
      </c>
      <c r="B283" s="1851" t="s">
        <v>16</v>
      </c>
      <c r="C283" s="0" t="s">
        <v>2481</v>
      </c>
      <c r="D283" s="0" t="s">
        <v>2482</v>
      </c>
      <c r="E283" s="0" t="s">
        <v>2483</v>
      </c>
      <c r="F283" s="0" t="s">
        <v>2423</v>
      </c>
      <c r="G283" s="0" t="s">
        <v>22</v>
      </c>
      <c r="H283" s="0" t="s">
        <v>22</v>
      </c>
      <c r="I283" s="0" t="s">
        <v>851</v>
      </c>
    </row>
    <row customHeight="1" ht="11.25">
      <c r="A284" s="1851" t="s">
        <v>2262</v>
      </c>
      <c r="B284" s="1851" t="s">
        <v>16</v>
      </c>
      <c r="C284" s="0" t="s">
        <v>2484</v>
      </c>
      <c r="D284" s="0" t="s">
        <v>2485</v>
      </c>
      <c r="E284" s="0" t="s">
        <v>2486</v>
      </c>
      <c r="F284" s="0" t="s">
        <v>2487</v>
      </c>
      <c r="G284" s="0" t="s">
        <v>22</v>
      </c>
      <c r="H284" s="0" t="s">
        <v>22</v>
      </c>
      <c r="I284" s="0" t="s">
        <v>851</v>
      </c>
    </row>
    <row customHeight="1" ht="11.25">
      <c r="A285" s="1851" t="s">
        <v>2262</v>
      </c>
      <c r="B285" s="1851" t="s">
        <v>16</v>
      </c>
      <c r="C285" s="0" t="s">
        <v>2488</v>
      </c>
      <c r="D285" s="0" t="s">
        <v>2489</v>
      </c>
      <c r="E285" s="0" t="s">
        <v>2490</v>
      </c>
      <c r="F285" s="0" t="s">
        <v>2423</v>
      </c>
      <c r="G285" s="0" t="s">
        <v>22</v>
      </c>
      <c r="H285" s="0" t="s">
        <v>22</v>
      </c>
      <c r="I285" s="0" t="s">
        <v>851</v>
      </c>
    </row>
    <row customHeight="1" ht="11.25">
      <c r="A286" s="1851" t="s">
        <v>2262</v>
      </c>
      <c r="B286" s="1851" t="s">
        <v>16</v>
      </c>
      <c r="C286" s="0" t="s">
        <v>13</v>
      </c>
      <c r="D286" s="0" t="s">
        <v>47</v>
      </c>
      <c r="E286" s="0" t="s">
        <v>50</v>
      </c>
      <c r="F286" s="0" t="s">
        <v>52</v>
      </c>
      <c r="G286" s="0" t="s">
        <v>22</v>
      </c>
      <c r="H286" s="0" t="s">
        <v>22</v>
      </c>
      <c r="I286" s="0" t="s">
        <v>851</v>
      </c>
    </row>
    <row customHeight="1" ht="11.25">
      <c r="A287" s="1851" t="s">
        <v>2262</v>
      </c>
      <c r="B287" s="1851" t="s">
        <v>16</v>
      </c>
      <c r="C287" s="0" t="s">
        <v>2491</v>
      </c>
      <c r="D287" s="0" t="s">
        <v>2492</v>
      </c>
      <c r="E287" s="0" t="s">
        <v>2493</v>
      </c>
      <c r="F287" s="0" t="s">
        <v>2270</v>
      </c>
      <c r="G287" s="0" t="s">
        <v>2494</v>
      </c>
      <c r="H287" s="0" t="s">
        <v>22</v>
      </c>
      <c r="I287" s="0" t="s">
        <v>851</v>
      </c>
    </row>
    <row customHeight="1" ht="11.25">
      <c r="A288" s="1851" t="s">
        <v>2262</v>
      </c>
      <c r="B288" s="1851" t="s">
        <v>16</v>
      </c>
      <c r="C288" s="0" t="s">
        <v>2495</v>
      </c>
      <c r="D288" s="0" t="s">
        <v>2496</v>
      </c>
      <c r="E288" s="0" t="s">
        <v>2497</v>
      </c>
      <c r="F288" s="0" t="s">
        <v>2270</v>
      </c>
      <c r="G288" s="0" t="s">
        <v>22</v>
      </c>
      <c r="H288" s="0" t="s">
        <v>22</v>
      </c>
      <c r="I288" s="0" t="s">
        <v>851</v>
      </c>
    </row>
    <row customHeight="1" ht="11.25">
      <c r="A289" s="1851" t="s">
        <v>2262</v>
      </c>
      <c r="B289" s="1851" t="s">
        <v>16</v>
      </c>
      <c r="C289" s="0" t="s">
        <v>2498</v>
      </c>
      <c r="D289" s="0" t="s">
        <v>2499</v>
      </c>
      <c r="E289" s="0" t="s">
        <v>2500</v>
      </c>
      <c r="F289" s="0" t="s">
        <v>2501</v>
      </c>
      <c r="G289" s="0" t="s">
        <v>22</v>
      </c>
      <c r="H289" s="0" t="s">
        <v>22</v>
      </c>
      <c r="I289" s="0" t="s">
        <v>851</v>
      </c>
    </row>
    <row customHeight="1" ht="11.25">
      <c r="A290" s="1851" t="s">
        <v>2262</v>
      </c>
      <c r="B290" s="1851" t="s">
        <v>16</v>
      </c>
      <c r="C290" s="0" t="s">
        <v>2502</v>
      </c>
      <c r="D290" s="0" t="s">
        <v>2503</v>
      </c>
      <c r="E290" s="0" t="s">
        <v>2504</v>
      </c>
      <c r="F290" s="0" t="s">
        <v>2270</v>
      </c>
      <c r="G290" s="0" t="s">
        <v>2505</v>
      </c>
      <c r="H290" s="0" t="s">
        <v>22</v>
      </c>
      <c r="I290" s="0" t="s">
        <v>851</v>
      </c>
    </row>
    <row customHeight="1" ht="11.25">
      <c r="A291" s="1851" t="s">
        <v>2262</v>
      </c>
      <c r="B291" s="1851" t="s">
        <v>16</v>
      </c>
      <c r="C291" s="0" t="s">
        <v>2510</v>
      </c>
      <c r="D291" s="0" t="s">
        <v>2511</v>
      </c>
      <c r="E291" s="0" t="s">
        <v>2512</v>
      </c>
      <c r="F291" s="0" t="s">
        <v>2270</v>
      </c>
      <c r="G291" s="0" t="s">
        <v>2505</v>
      </c>
      <c r="H291" s="0" t="s">
        <v>22</v>
      </c>
      <c r="I291" s="0" t="s">
        <v>851</v>
      </c>
    </row>
    <row customHeight="1" ht="11.25">
      <c r="A292" s="1851" t="s">
        <v>2262</v>
      </c>
      <c r="B292" s="1851" t="s">
        <v>16</v>
      </c>
      <c r="C292" s="0" t="s">
        <v>2513</v>
      </c>
      <c r="D292" s="0" t="s">
        <v>2514</v>
      </c>
      <c r="E292" s="0" t="s">
        <v>2515</v>
      </c>
      <c r="F292" s="0" t="s">
        <v>2321</v>
      </c>
      <c r="G292" s="0" t="s">
        <v>2516</v>
      </c>
      <c r="H292" s="0" t="s">
        <v>22</v>
      </c>
      <c r="I292" s="0" t="s">
        <v>851</v>
      </c>
    </row>
    <row customHeight="1" ht="11.25">
      <c r="A293" s="1851" t="s">
        <v>2262</v>
      </c>
      <c r="B293" s="1851" t="s">
        <v>16</v>
      </c>
      <c r="C293" s="0" t="s">
        <v>2517</v>
      </c>
      <c r="D293" s="0" t="s">
        <v>2518</v>
      </c>
      <c r="E293" s="0" t="s">
        <v>2519</v>
      </c>
      <c r="F293" s="0" t="s">
        <v>2290</v>
      </c>
      <c r="G293" s="0" t="s">
        <v>2520</v>
      </c>
      <c r="H293" s="0" t="s">
        <v>22</v>
      </c>
      <c r="I293" s="0" t="s">
        <v>851</v>
      </c>
    </row>
    <row customHeight="1" ht="11.25">
      <c r="A294" s="1851" t="s">
        <v>2262</v>
      </c>
      <c r="B294" s="1851" t="s">
        <v>16</v>
      </c>
      <c r="C294" s="0" t="s">
        <v>2521</v>
      </c>
      <c r="D294" s="0" t="s">
        <v>2522</v>
      </c>
      <c r="E294" s="0" t="s">
        <v>2523</v>
      </c>
      <c r="F294" s="0" t="s">
        <v>2270</v>
      </c>
      <c r="G294" s="0" t="s">
        <v>2524</v>
      </c>
      <c r="H294" s="0" t="s">
        <v>22</v>
      </c>
      <c r="I294" s="0" t="s">
        <v>851</v>
      </c>
    </row>
    <row customHeight="1" ht="11.25">
      <c r="A295" s="1851" t="s">
        <v>2262</v>
      </c>
      <c r="B295" s="1851" t="s">
        <v>16</v>
      </c>
      <c r="C295" s="0" t="s">
        <v>2525</v>
      </c>
      <c r="D295" s="0" t="s">
        <v>2526</v>
      </c>
      <c r="E295" s="0" t="s">
        <v>2527</v>
      </c>
      <c r="F295" s="0" t="s">
        <v>2487</v>
      </c>
      <c r="G295" s="0" t="s">
        <v>22</v>
      </c>
      <c r="H295" s="0" t="s">
        <v>22</v>
      </c>
      <c r="I295" s="0" t="s">
        <v>851</v>
      </c>
    </row>
    <row customHeight="1" ht="11.25">
      <c r="A296" s="1851" t="s">
        <v>2262</v>
      </c>
      <c r="B296" s="1851" t="s">
        <v>16</v>
      </c>
      <c r="C296" s="0" t="s">
        <v>2542</v>
      </c>
      <c r="D296" s="0" t="s">
        <v>2543</v>
      </c>
      <c r="E296" s="0" t="s">
        <v>2544</v>
      </c>
      <c r="F296" s="0" t="s">
        <v>2428</v>
      </c>
      <c r="G296" s="0" t="s">
        <v>22</v>
      </c>
      <c r="H296" s="0" t="s">
        <v>22</v>
      </c>
      <c r="I296" s="0" t="s">
        <v>851</v>
      </c>
    </row>
    <row customHeight="1" ht="11.25">
      <c r="A297" s="1851" t="s">
        <v>2262</v>
      </c>
      <c r="B297" s="1851" t="s">
        <v>16</v>
      </c>
      <c r="C297" s="0" t="s">
        <v>2915</v>
      </c>
      <c r="D297" s="0" t="s">
        <v>2916</v>
      </c>
      <c r="E297" s="0" t="s">
        <v>2392</v>
      </c>
      <c r="F297" s="0" t="s">
        <v>2917</v>
      </c>
      <c r="G297" s="0" t="s">
        <v>22</v>
      </c>
      <c r="H297" s="0" t="s">
        <v>22</v>
      </c>
      <c r="I297" s="0" t="s">
        <v>851</v>
      </c>
    </row>
    <row customHeight="1" ht="11.25">
      <c r="A298" s="1851" t="s">
        <v>2262</v>
      </c>
      <c r="B298" s="1851" t="s">
        <v>16</v>
      </c>
      <c r="C298" s="0" t="s">
        <v>2918</v>
      </c>
      <c r="D298" s="0" t="s">
        <v>2919</v>
      </c>
      <c r="E298" s="0" t="s">
        <v>2920</v>
      </c>
      <c r="F298" s="0" t="s">
        <v>2325</v>
      </c>
      <c r="G298" s="0" t="s">
        <v>2921</v>
      </c>
      <c r="H298" s="0" t="s">
        <v>22</v>
      </c>
      <c r="I298" s="0" t="s">
        <v>851</v>
      </c>
    </row>
    <row customHeight="1" ht="11.25">
      <c r="A299" s="1851" t="s">
        <v>2262</v>
      </c>
      <c r="B299" s="1851" t="s">
        <v>16</v>
      </c>
      <c r="C299" s="0" t="s">
        <v>2555</v>
      </c>
      <c r="D299" s="0" t="s">
        <v>2556</v>
      </c>
      <c r="E299" s="0" t="s">
        <v>2557</v>
      </c>
      <c r="F299" s="0" t="s">
        <v>2501</v>
      </c>
      <c r="G299" s="0" t="s">
        <v>2558</v>
      </c>
      <c r="H299" s="0" t="s">
        <v>22</v>
      </c>
      <c r="I299" s="0" t="s">
        <v>851</v>
      </c>
    </row>
    <row customHeight="1" ht="11.25">
      <c r="A300" s="1851" t="s">
        <v>2262</v>
      </c>
      <c r="B300" s="1851" t="s">
        <v>16</v>
      </c>
      <c r="C300" s="0" t="s">
        <v>2559</v>
      </c>
      <c r="D300" s="0" t="s">
        <v>2560</v>
      </c>
      <c r="E300" s="0" t="s">
        <v>2561</v>
      </c>
      <c r="F300" s="0" t="s">
        <v>2562</v>
      </c>
      <c r="G300" s="0" t="s">
        <v>2563</v>
      </c>
      <c r="H300" s="0" t="s">
        <v>22</v>
      </c>
      <c r="I300" s="0" t="s">
        <v>851</v>
      </c>
    </row>
    <row customHeight="1" ht="11.25">
      <c r="A301" s="1851" t="s">
        <v>2262</v>
      </c>
      <c r="B301" s="1851" t="s">
        <v>16</v>
      </c>
      <c r="C301" s="0" t="s">
        <v>2564</v>
      </c>
      <c r="D301" s="0" t="s">
        <v>2560</v>
      </c>
      <c r="E301" s="0" t="s">
        <v>2561</v>
      </c>
      <c r="F301" s="0" t="s">
        <v>2565</v>
      </c>
      <c r="G301" s="0" t="s">
        <v>22</v>
      </c>
      <c r="H301" s="0" t="s">
        <v>22</v>
      </c>
      <c r="I301" s="0" t="s">
        <v>851</v>
      </c>
    </row>
    <row customHeight="1" ht="11.25">
      <c r="A302" s="1851" t="s">
        <v>2262</v>
      </c>
      <c r="B302" s="1851" t="s">
        <v>16</v>
      </c>
      <c r="C302" s="0" t="s">
        <v>2569</v>
      </c>
      <c r="D302" s="0" t="s">
        <v>2570</v>
      </c>
      <c r="E302" s="0" t="s">
        <v>2265</v>
      </c>
      <c r="F302" s="0" t="s">
        <v>2571</v>
      </c>
      <c r="G302" s="0" t="s">
        <v>22</v>
      </c>
      <c r="H302" s="0" t="s">
        <v>22</v>
      </c>
      <c r="I302" s="0" t="s">
        <v>851</v>
      </c>
    </row>
    <row customHeight="1" ht="11.25">
      <c r="A303" s="1851" t="s">
        <v>2262</v>
      </c>
      <c r="B303" s="1851" t="s">
        <v>16</v>
      </c>
      <c r="C303" s="0" t="s">
        <v>2572</v>
      </c>
      <c r="D303" s="0" t="s">
        <v>2573</v>
      </c>
      <c r="E303" s="0" t="s">
        <v>2265</v>
      </c>
      <c r="F303" s="0" t="s">
        <v>2574</v>
      </c>
      <c r="G303" s="0" t="s">
        <v>22</v>
      </c>
      <c r="H303" s="0" t="s">
        <v>22</v>
      </c>
      <c r="I303" s="0" t="s">
        <v>851</v>
      </c>
    </row>
    <row customHeight="1" ht="11.25">
      <c r="A304" s="1851" t="s">
        <v>2262</v>
      </c>
      <c r="B304" s="1851" t="s">
        <v>16</v>
      </c>
      <c r="C304" s="0" t="s">
        <v>2575</v>
      </c>
      <c r="D304" s="0" t="s">
        <v>2576</v>
      </c>
      <c r="E304" s="0" t="s">
        <v>2265</v>
      </c>
      <c r="F304" s="0" t="s">
        <v>2577</v>
      </c>
      <c r="G304" s="0" t="s">
        <v>22</v>
      </c>
      <c r="H304" s="0" t="s">
        <v>22</v>
      </c>
      <c r="I304" s="0" t="s">
        <v>851</v>
      </c>
    </row>
    <row customHeight="1" ht="11.25">
      <c r="A305" s="1851" t="s">
        <v>2262</v>
      </c>
      <c r="B305" s="1851" t="s">
        <v>16</v>
      </c>
      <c r="C305" s="0" t="s">
        <v>2578</v>
      </c>
      <c r="D305" s="0" t="s">
        <v>2579</v>
      </c>
      <c r="E305" s="0" t="s">
        <v>2265</v>
      </c>
      <c r="F305" s="0" t="s">
        <v>2580</v>
      </c>
      <c r="G305" s="0" t="s">
        <v>22</v>
      </c>
      <c r="H305" s="0" t="s">
        <v>22</v>
      </c>
      <c r="I305" s="0" t="s">
        <v>851</v>
      </c>
    </row>
    <row customHeight="1" ht="11.25">
      <c r="A306" s="1851" t="s">
        <v>2262</v>
      </c>
      <c r="B306" s="1851" t="s">
        <v>16</v>
      </c>
      <c r="C306" s="0" t="s">
        <v>2581</v>
      </c>
      <c r="D306" s="0" t="s">
        <v>2582</v>
      </c>
      <c r="E306" s="0" t="s">
        <v>2265</v>
      </c>
      <c r="F306" s="0" t="s">
        <v>2583</v>
      </c>
      <c r="G306" s="0" t="s">
        <v>22</v>
      </c>
      <c r="H306" s="0" t="s">
        <v>22</v>
      </c>
      <c r="I306" s="0" t="s">
        <v>851</v>
      </c>
    </row>
    <row customHeight="1" ht="11.25">
      <c r="A307" s="1851" t="s">
        <v>2262</v>
      </c>
      <c r="B307" s="1851" t="s">
        <v>16</v>
      </c>
      <c r="C307" s="0" t="s">
        <v>2584</v>
      </c>
      <c r="D307" s="0" t="s">
        <v>2585</v>
      </c>
      <c r="E307" s="0" t="s">
        <v>2265</v>
      </c>
      <c r="F307" s="0" t="s">
        <v>2586</v>
      </c>
      <c r="G307" s="0" t="s">
        <v>22</v>
      </c>
      <c r="H307" s="0" t="s">
        <v>22</v>
      </c>
      <c r="I307" s="0" t="s">
        <v>851</v>
      </c>
    </row>
    <row customHeight="1" ht="11.25">
      <c r="A308" s="1851" t="s">
        <v>2262</v>
      </c>
      <c r="B308" s="1851" t="s">
        <v>16</v>
      </c>
      <c r="C308" s="0" t="s">
        <v>2587</v>
      </c>
      <c r="D308" s="0" t="s">
        <v>2588</v>
      </c>
      <c r="E308" s="0" t="s">
        <v>2265</v>
      </c>
      <c r="F308" s="0" t="s">
        <v>2589</v>
      </c>
      <c r="G308" s="0" t="s">
        <v>22</v>
      </c>
      <c r="H308" s="0" t="s">
        <v>22</v>
      </c>
      <c r="I308" s="0" t="s">
        <v>851</v>
      </c>
    </row>
    <row customHeight="1" ht="11.25">
      <c r="A309" s="1851" t="s">
        <v>2262</v>
      </c>
      <c r="B309" s="1851" t="s">
        <v>16</v>
      </c>
      <c r="C309" s="0" t="s">
        <v>2590</v>
      </c>
      <c r="D309" s="0" t="s">
        <v>2591</v>
      </c>
      <c r="E309" s="0" t="s">
        <v>2265</v>
      </c>
      <c r="F309" s="0" t="s">
        <v>2592</v>
      </c>
      <c r="G309" s="0" t="s">
        <v>22</v>
      </c>
      <c r="H309" s="0" t="s">
        <v>22</v>
      </c>
      <c r="I309" s="0" t="s">
        <v>851</v>
      </c>
    </row>
    <row customHeight="1" ht="11.25">
      <c r="A310" s="1851" t="s">
        <v>2262</v>
      </c>
      <c r="B310" s="1851" t="s">
        <v>16</v>
      </c>
      <c r="C310" s="0" t="s">
        <v>2593</v>
      </c>
      <c r="D310" s="0" t="s">
        <v>2594</v>
      </c>
      <c r="E310" s="0" t="s">
        <v>2265</v>
      </c>
      <c r="F310" s="0" t="s">
        <v>2595</v>
      </c>
      <c r="G310" s="0" t="s">
        <v>22</v>
      </c>
      <c r="H310" s="0" t="s">
        <v>22</v>
      </c>
      <c r="I310" s="0" t="s">
        <v>851</v>
      </c>
    </row>
    <row customHeight="1" ht="11.25">
      <c r="A311" s="1851" t="s">
        <v>2262</v>
      </c>
      <c r="B311" s="1851" t="s">
        <v>16</v>
      </c>
      <c r="C311" s="0" t="s">
        <v>2596</v>
      </c>
      <c r="D311" s="0" t="s">
        <v>2597</v>
      </c>
      <c r="E311" s="0" t="s">
        <v>2598</v>
      </c>
      <c r="F311" s="0" t="s">
        <v>2599</v>
      </c>
      <c r="G311" s="0" t="s">
        <v>22</v>
      </c>
      <c r="H311" s="0" t="s">
        <v>22</v>
      </c>
      <c r="I311" s="0" t="s">
        <v>851</v>
      </c>
    </row>
    <row customHeight="1" ht="11.25">
      <c r="A312" s="1851" t="s">
        <v>2262</v>
      </c>
      <c r="B312" s="1851" t="s">
        <v>16</v>
      </c>
      <c r="C312" s="0" t="s">
        <v>2600</v>
      </c>
      <c r="D312" s="0" t="s">
        <v>2601</v>
      </c>
      <c r="E312" s="0" t="s">
        <v>2598</v>
      </c>
      <c r="F312" s="0" t="s">
        <v>2602</v>
      </c>
      <c r="G312" s="0" t="s">
        <v>22</v>
      </c>
      <c r="H312" s="0" t="s">
        <v>22</v>
      </c>
      <c r="I312" s="0" t="s">
        <v>851</v>
      </c>
    </row>
    <row customHeight="1" ht="11.25">
      <c r="A313" s="1851" t="s">
        <v>2262</v>
      </c>
      <c r="B313" s="1851" t="s">
        <v>16</v>
      </c>
      <c r="C313" s="0" t="s">
        <v>2603</v>
      </c>
      <c r="D313" s="0" t="s">
        <v>2604</v>
      </c>
      <c r="E313" s="0" t="s">
        <v>2598</v>
      </c>
      <c r="F313" s="0" t="s">
        <v>2605</v>
      </c>
      <c r="G313" s="0" t="s">
        <v>22</v>
      </c>
      <c r="H313" s="0" t="s">
        <v>22</v>
      </c>
      <c r="I313" s="0" t="s">
        <v>851</v>
      </c>
    </row>
    <row customHeight="1" ht="11.25">
      <c r="A314" s="1851" t="s">
        <v>2262</v>
      </c>
      <c r="B314" s="1851" t="s">
        <v>16</v>
      </c>
      <c r="C314" s="0" t="s">
        <v>2606</v>
      </c>
      <c r="D314" s="0" t="s">
        <v>2607</v>
      </c>
      <c r="E314" s="0" t="s">
        <v>2608</v>
      </c>
      <c r="F314" s="0" t="s">
        <v>2609</v>
      </c>
      <c r="G314" s="0" t="s">
        <v>2610</v>
      </c>
      <c r="H314" s="0" t="s">
        <v>22</v>
      </c>
      <c r="I314" s="0" t="s">
        <v>851</v>
      </c>
    </row>
    <row customHeight="1" ht="11.25">
      <c r="A315" s="1851" t="s">
        <v>2262</v>
      </c>
      <c r="B315" s="1851" t="s">
        <v>16</v>
      </c>
      <c r="C315" s="0" t="s">
        <v>2611</v>
      </c>
      <c r="D315" s="0" t="s">
        <v>2612</v>
      </c>
      <c r="E315" s="0" t="s">
        <v>2613</v>
      </c>
      <c r="F315" s="0" t="s">
        <v>2298</v>
      </c>
      <c r="G315" s="0" t="s">
        <v>22</v>
      </c>
      <c r="H315" s="0" t="s">
        <v>22</v>
      </c>
      <c r="I315" s="0" t="s">
        <v>851</v>
      </c>
    </row>
    <row customHeight="1" ht="11.25">
      <c r="A316" s="1851" t="s">
        <v>2262</v>
      </c>
      <c r="B316" s="1851" t="s">
        <v>16</v>
      </c>
      <c r="C316" s="0" t="s">
        <v>2617</v>
      </c>
      <c r="D316" s="0" t="s">
        <v>2618</v>
      </c>
      <c r="E316" s="0" t="s">
        <v>2619</v>
      </c>
      <c r="F316" s="0" t="s">
        <v>2609</v>
      </c>
      <c r="G316" s="0" t="s">
        <v>2610</v>
      </c>
      <c r="H316" s="0" t="s">
        <v>22</v>
      </c>
      <c r="I316" s="0" t="s">
        <v>851</v>
      </c>
    </row>
    <row customHeight="1" ht="11.25">
      <c r="A317" s="1851" t="s">
        <v>2262</v>
      </c>
      <c r="B317" s="1851" t="s">
        <v>16</v>
      </c>
      <c r="C317" s="0" t="s">
        <v>2620</v>
      </c>
      <c r="D317" s="0" t="s">
        <v>2621</v>
      </c>
      <c r="E317" s="0" t="s">
        <v>2273</v>
      </c>
      <c r="F317" s="0" t="s">
        <v>2622</v>
      </c>
      <c r="G317" s="0" t="s">
        <v>22</v>
      </c>
      <c r="H317" s="0" t="s">
        <v>22</v>
      </c>
      <c r="I317" s="0" t="s">
        <v>851</v>
      </c>
    </row>
    <row customHeight="1" ht="11.25">
      <c r="A318" s="1851" t="s">
        <v>2262</v>
      </c>
      <c r="B318" s="1851" t="s">
        <v>16</v>
      </c>
      <c r="C318" s="0" t="s">
        <v>2922</v>
      </c>
      <c r="D318" s="0" t="s">
        <v>2923</v>
      </c>
      <c r="E318" s="0" t="s">
        <v>2273</v>
      </c>
      <c r="F318" s="0" t="s">
        <v>2924</v>
      </c>
      <c r="G318" s="0" t="s">
        <v>22</v>
      </c>
      <c r="H318" s="0" t="s">
        <v>22</v>
      </c>
      <c r="I318" s="0" t="s">
        <v>851</v>
      </c>
    </row>
    <row customHeight="1" ht="11.25">
      <c r="A319" s="1851" t="s">
        <v>2262</v>
      </c>
      <c r="B319" s="1851" t="s">
        <v>16</v>
      </c>
      <c r="C319" s="0" t="s">
        <v>2625</v>
      </c>
      <c r="D319" s="0" t="s">
        <v>2626</v>
      </c>
      <c r="E319" s="0" t="s">
        <v>2627</v>
      </c>
      <c r="F319" s="0" t="s">
        <v>2628</v>
      </c>
      <c r="G319" s="0" t="s">
        <v>22</v>
      </c>
      <c r="H319" s="0" t="s">
        <v>22</v>
      </c>
      <c r="I319" s="0" t="s">
        <v>851</v>
      </c>
    </row>
    <row customHeight="1" ht="11.25">
      <c r="A320" s="1851" t="s">
        <v>2262</v>
      </c>
      <c r="B320" s="1851" t="s">
        <v>16</v>
      </c>
      <c r="C320" s="0" t="s">
        <v>2629</v>
      </c>
      <c r="D320" s="0" t="s">
        <v>2626</v>
      </c>
      <c r="E320" s="0" t="s">
        <v>2627</v>
      </c>
      <c r="F320" s="0" t="s">
        <v>2630</v>
      </c>
      <c r="G320" s="0" t="s">
        <v>2631</v>
      </c>
      <c r="H320" s="0" t="s">
        <v>22</v>
      </c>
      <c r="I320" s="0" t="s">
        <v>851</v>
      </c>
    </row>
    <row customHeight="1" ht="11.25">
      <c r="A321" s="1851" t="s">
        <v>2262</v>
      </c>
      <c r="B321" s="1851" t="s">
        <v>16</v>
      </c>
      <c r="C321" s="0" t="s">
        <v>2925</v>
      </c>
      <c r="D321" s="0" t="s">
        <v>2926</v>
      </c>
      <c r="E321" s="0" t="s">
        <v>2927</v>
      </c>
      <c r="F321" s="0" t="s">
        <v>2303</v>
      </c>
      <c r="G321" s="0" t="s">
        <v>22</v>
      </c>
      <c r="H321" s="0" t="s">
        <v>22</v>
      </c>
      <c r="I321" s="0" t="s">
        <v>851</v>
      </c>
    </row>
    <row customHeight="1" ht="11.25">
      <c r="A322" s="1851" t="s">
        <v>2262</v>
      </c>
      <c r="B322" s="1851" t="s">
        <v>16</v>
      </c>
      <c r="C322" s="0" t="s">
        <v>2636</v>
      </c>
      <c r="D322" s="0" t="s">
        <v>2637</v>
      </c>
      <c r="E322" s="0" t="s">
        <v>2638</v>
      </c>
      <c r="F322" s="0" t="s">
        <v>2321</v>
      </c>
      <c r="G322" s="0" t="s">
        <v>22</v>
      </c>
      <c r="H322" s="0" t="s">
        <v>22</v>
      </c>
      <c r="I322" s="0" t="s">
        <v>851</v>
      </c>
    </row>
    <row customHeight="1" ht="11.25">
      <c r="A323" s="1851" t="s">
        <v>2262</v>
      </c>
      <c r="B323" s="1851" t="s">
        <v>16</v>
      </c>
      <c r="C323" s="0" t="s">
        <v>2639</v>
      </c>
      <c r="D323" s="0" t="s">
        <v>2640</v>
      </c>
      <c r="E323" s="0" t="s">
        <v>2641</v>
      </c>
      <c r="F323" s="0" t="s">
        <v>2309</v>
      </c>
      <c r="G323" s="0" t="s">
        <v>22</v>
      </c>
      <c r="H323" s="0" t="s">
        <v>22</v>
      </c>
      <c r="I323" s="0" t="s">
        <v>851</v>
      </c>
    </row>
    <row customHeight="1" ht="11.25">
      <c r="A324" s="1851" t="s">
        <v>2262</v>
      </c>
      <c r="B324" s="1851" t="s">
        <v>16</v>
      </c>
      <c r="C324" s="0" t="s">
        <v>2642</v>
      </c>
      <c r="D324" s="0" t="s">
        <v>2643</v>
      </c>
      <c r="E324" s="0" t="s">
        <v>2644</v>
      </c>
      <c r="F324" s="0" t="s">
        <v>2357</v>
      </c>
      <c r="G324" s="0" t="s">
        <v>22</v>
      </c>
      <c r="H324" s="0" t="s">
        <v>22</v>
      </c>
      <c r="I324" s="0" t="s">
        <v>851</v>
      </c>
    </row>
    <row customHeight="1" ht="11.25">
      <c r="A325" s="1851" t="s">
        <v>2262</v>
      </c>
      <c r="B325" s="1851" t="s">
        <v>16</v>
      </c>
      <c r="C325" s="0" t="s">
        <v>2928</v>
      </c>
      <c r="D325" s="0" t="s">
        <v>2929</v>
      </c>
      <c r="E325" s="0" t="s">
        <v>2930</v>
      </c>
      <c r="F325" s="0" t="s">
        <v>2313</v>
      </c>
      <c r="G325" s="0" t="s">
        <v>22</v>
      </c>
      <c r="H325" s="0" t="s">
        <v>22</v>
      </c>
      <c r="I325" s="0" t="s">
        <v>851</v>
      </c>
    </row>
    <row customHeight="1" ht="11.25">
      <c r="A326" s="1851" t="s">
        <v>2262</v>
      </c>
      <c r="B326" s="1851" t="s">
        <v>16</v>
      </c>
      <c r="C326" s="0" t="s">
        <v>2651</v>
      </c>
      <c r="D326" s="0" t="s">
        <v>2652</v>
      </c>
      <c r="E326" s="0" t="s">
        <v>2653</v>
      </c>
      <c r="F326" s="0" t="s">
        <v>2270</v>
      </c>
      <c r="G326" s="0" t="s">
        <v>2654</v>
      </c>
      <c r="H326" s="0" t="s">
        <v>22</v>
      </c>
      <c r="I326" s="0" t="s">
        <v>851</v>
      </c>
    </row>
    <row customHeight="1" ht="11.25">
      <c r="A327" s="1851" t="s">
        <v>2262</v>
      </c>
      <c r="B327" s="1851" t="s">
        <v>16</v>
      </c>
      <c r="C327" s="0" t="s">
        <v>2655</v>
      </c>
      <c r="D327" s="0" t="s">
        <v>2656</v>
      </c>
      <c r="E327" s="0" t="s">
        <v>2657</v>
      </c>
      <c r="F327" s="0" t="s">
        <v>2658</v>
      </c>
      <c r="G327" s="0" t="s">
        <v>22</v>
      </c>
      <c r="H327" s="0" t="s">
        <v>22</v>
      </c>
      <c r="I327" s="0" t="s">
        <v>851</v>
      </c>
    </row>
    <row customHeight="1" ht="11.25">
      <c r="A328" s="1851" t="s">
        <v>2262</v>
      </c>
      <c r="B328" s="1851" t="s">
        <v>16</v>
      </c>
      <c r="C328" s="0" t="s">
        <v>2659</v>
      </c>
      <c r="D328" s="0" t="s">
        <v>2660</v>
      </c>
      <c r="E328" s="0" t="s">
        <v>2661</v>
      </c>
      <c r="F328" s="0" t="s">
        <v>2303</v>
      </c>
      <c r="G328" s="0" t="s">
        <v>2662</v>
      </c>
      <c r="H328" s="0" t="s">
        <v>22</v>
      </c>
      <c r="I328" s="0" t="s">
        <v>851</v>
      </c>
    </row>
    <row customHeight="1" ht="11.25">
      <c r="A329" s="1851" t="s">
        <v>2262</v>
      </c>
      <c r="B329" s="1851" t="s">
        <v>16</v>
      </c>
      <c r="C329" s="0" t="s">
        <v>2663</v>
      </c>
      <c r="D329" s="0" t="s">
        <v>2664</v>
      </c>
      <c r="E329" s="0" t="s">
        <v>2665</v>
      </c>
      <c r="F329" s="0" t="s">
        <v>2480</v>
      </c>
      <c r="G329" s="0" t="s">
        <v>22</v>
      </c>
      <c r="H329" s="0" t="s">
        <v>22</v>
      </c>
      <c r="I329" s="0" t="s">
        <v>851</v>
      </c>
    </row>
    <row customHeight="1" ht="11.25">
      <c r="A330" s="1851" t="s">
        <v>2262</v>
      </c>
      <c r="B330" s="1851" t="s">
        <v>16</v>
      </c>
      <c r="C330" s="0" t="s">
        <v>2931</v>
      </c>
      <c r="D330" s="0" t="s">
        <v>2932</v>
      </c>
      <c r="E330" s="0" t="s">
        <v>2933</v>
      </c>
      <c r="F330" s="0" t="s">
        <v>2321</v>
      </c>
      <c r="G330" s="0" t="s">
        <v>22</v>
      </c>
      <c r="H330" s="0" t="s">
        <v>22</v>
      </c>
      <c r="I330" s="0" t="s">
        <v>851</v>
      </c>
    </row>
    <row customHeight="1" ht="11.25">
      <c r="A331" s="1851" t="s">
        <v>2262</v>
      </c>
      <c r="B331" s="1851" t="s">
        <v>16</v>
      </c>
      <c r="C331" s="0" t="s">
        <v>2676</v>
      </c>
      <c r="D331" s="0" t="s">
        <v>2677</v>
      </c>
      <c r="E331" s="0" t="s">
        <v>2678</v>
      </c>
      <c r="F331" s="0" t="s">
        <v>2480</v>
      </c>
      <c r="G331" s="0" t="s">
        <v>22</v>
      </c>
      <c r="H331" s="0" t="s">
        <v>22</v>
      </c>
      <c r="I331" s="0" t="s">
        <v>851</v>
      </c>
    </row>
    <row customHeight="1" ht="11.25">
      <c r="A332" s="1851" t="s">
        <v>2262</v>
      </c>
      <c r="B332" s="1851" t="s">
        <v>16</v>
      </c>
      <c r="C332" s="0" t="s">
        <v>2679</v>
      </c>
      <c r="D332" s="0" t="s">
        <v>2680</v>
      </c>
      <c r="E332" s="0" t="s">
        <v>2681</v>
      </c>
      <c r="F332" s="0" t="s">
        <v>2658</v>
      </c>
      <c r="G332" s="0" t="s">
        <v>22</v>
      </c>
      <c r="H332" s="0" t="s">
        <v>22</v>
      </c>
      <c r="I332" s="0" t="s">
        <v>851</v>
      </c>
    </row>
    <row customHeight="1" ht="11.25">
      <c r="A333" s="1851" t="s">
        <v>2262</v>
      </c>
      <c r="B333" s="1851" t="s">
        <v>16</v>
      </c>
      <c r="C333" s="0" t="s">
        <v>2682</v>
      </c>
      <c r="D333" s="0" t="s">
        <v>2683</v>
      </c>
      <c r="E333" s="0" t="s">
        <v>2684</v>
      </c>
      <c r="F333" s="0" t="s">
        <v>2368</v>
      </c>
      <c r="G333" s="0" t="s">
        <v>2685</v>
      </c>
      <c r="H333" s="0" t="s">
        <v>22</v>
      </c>
      <c r="I333" s="0" t="s">
        <v>851</v>
      </c>
    </row>
    <row customHeight="1" ht="11.25">
      <c r="A334" s="1851" t="s">
        <v>2262</v>
      </c>
      <c r="B334" s="1851" t="s">
        <v>16</v>
      </c>
      <c r="C334" s="0" t="s">
        <v>2692</v>
      </c>
      <c r="D334" s="0" t="s">
        <v>2693</v>
      </c>
      <c r="E334" s="0" t="s">
        <v>2694</v>
      </c>
      <c r="F334" s="0" t="s">
        <v>2695</v>
      </c>
      <c r="G334" s="0" t="s">
        <v>2696</v>
      </c>
      <c r="H334" s="0" t="s">
        <v>22</v>
      </c>
      <c r="I334" s="0" t="s">
        <v>851</v>
      </c>
    </row>
    <row customHeight="1" ht="11.25">
      <c r="A335" s="1851" t="s">
        <v>2262</v>
      </c>
      <c r="B335" s="1851" t="s">
        <v>16</v>
      </c>
      <c r="C335" s="0" t="s">
        <v>2697</v>
      </c>
      <c r="D335" s="0" t="s">
        <v>2698</v>
      </c>
      <c r="E335" s="0" t="s">
        <v>2699</v>
      </c>
      <c r="F335" s="0" t="s">
        <v>2658</v>
      </c>
      <c r="G335" s="0" t="s">
        <v>22</v>
      </c>
      <c r="H335" s="0" t="s">
        <v>22</v>
      </c>
      <c r="I335" s="0" t="s">
        <v>851</v>
      </c>
    </row>
    <row customHeight="1" ht="11.25">
      <c r="A336" s="1851" t="s">
        <v>2262</v>
      </c>
      <c r="B336" s="1851" t="s">
        <v>16</v>
      </c>
      <c r="C336" s="0" t="s">
        <v>2710</v>
      </c>
      <c r="D336" s="0" t="s">
        <v>2711</v>
      </c>
      <c r="E336" s="0" t="s">
        <v>2265</v>
      </c>
      <c r="F336" s="0" t="s">
        <v>2712</v>
      </c>
      <c r="G336" s="0" t="s">
        <v>22</v>
      </c>
      <c r="H336" s="0" t="s">
        <v>22</v>
      </c>
      <c r="I336" s="0" t="s">
        <v>851</v>
      </c>
    </row>
    <row customHeight="1" ht="11.25">
      <c r="A337" s="1851" t="s">
        <v>2262</v>
      </c>
      <c r="B337" s="1851" t="s">
        <v>16</v>
      </c>
      <c r="C337" s="0" t="s">
        <v>2934</v>
      </c>
      <c r="D337" s="0" t="s">
        <v>2935</v>
      </c>
      <c r="E337" s="0" t="s">
        <v>2410</v>
      </c>
      <c r="F337" s="0" t="s">
        <v>2936</v>
      </c>
      <c r="G337" s="0" t="s">
        <v>22</v>
      </c>
      <c r="H337" s="0" t="s">
        <v>22</v>
      </c>
      <c r="I337" s="0" t="s">
        <v>851</v>
      </c>
    </row>
    <row customHeight="1" ht="11.25">
      <c r="A338" s="1851" t="s">
        <v>2262</v>
      </c>
      <c r="B338" s="1851" t="s">
        <v>16</v>
      </c>
      <c r="C338" s="0" t="s">
        <v>2937</v>
      </c>
      <c r="D338" s="0" t="s">
        <v>2938</v>
      </c>
      <c r="E338" s="0" t="s">
        <v>2410</v>
      </c>
      <c r="F338" s="0" t="s">
        <v>2303</v>
      </c>
      <c r="G338" s="0" t="s">
        <v>22</v>
      </c>
      <c r="H338" s="0" t="s">
        <v>22</v>
      </c>
      <c r="I338" s="0" t="s">
        <v>851</v>
      </c>
    </row>
    <row customHeight="1" ht="11.25">
      <c r="A339" s="1851" t="s">
        <v>2262</v>
      </c>
      <c r="B339" s="1851" t="s">
        <v>16</v>
      </c>
      <c r="C339" s="0" t="s">
        <v>2722</v>
      </c>
      <c r="D339" s="0" t="s">
        <v>2723</v>
      </c>
      <c r="E339" s="0" t="s">
        <v>2724</v>
      </c>
      <c r="F339" s="0" t="s">
        <v>2725</v>
      </c>
      <c r="G339" s="0" t="s">
        <v>2726</v>
      </c>
      <c r="H339" s="0" t="s">
        <v>22</v>
      </c>
      <c r="I339" s="0" t="s">
        <v>851</v>
      </c>
    </row>
    <row customHeight="1" ht="11.25">
      <c r="A340" s="1851" t="s">
        <v>2262</v>
      </c>
      <c r="B340" s="1851" t="s">
        <v>16</v>
      </c>
      <c r="C340" s="0" t="s">
        <v>2939</v>
      </c>
      <c r="D340" s="0" t="s">
        <v>2940</v>
      </c>
      <c r="E340" s="0" t="s">
        <v>2941</v>
      </c>
      <c r="F340" s="0" t="s">
        <v>2303</v>
      </c>
      <c r="G340" s="0" t="s">
        <v>22</v>
      </c>
      <c r="H340" s="0" t="s">
        <v>22</v>
      </c>
      <c r="I340" s="0" t="s">
        <v>851</v>
      </c>
    </row>
    <row customHeight="1" ht="11.25">
      <c r="A341" s="1851" t="s">
        <v>2262</v>
      </c>
      <c r="B341" s="1851" t="s">
        <v>16</v>
      </c>
      <c r="C341" s="0" t="s">
        <v>2737</v>
      </c>
      <c r="D341" s="0" t="s">
        <v>2738</v>
      </c>
      <c r="E341" s="0" t="s">
        <v>2739</v>
      </c>
      <c r="F341" s="0" t="s">
        <v>2368</v>
      </c>
      <c r="G341" s="0" t="s">
        <v>22</v>
      </c>
      <c r="H341" s="0" t="s">
        <v>22</v>
      </c>
      <c r="I341" s="0" t="s">
        <v>851</v>
      </c>
    </row>
    <row customHeight="1" ht="11.25">
      <c r="A342" s="1851" t="s">
        <v>2262</v>
      </c>
      <c r="B342" s="1851" t="s">
        <v>16</v>
      </c>
      <c r="C342" s="0" t="s">
        <v>2740</v>
      </c>
      <c r="D342" s="0" t="s">
        <v>2741</v>
      </c>
      <c r="E342" s="0" t="s">
        <v>2742</v>
      </c>
      <c r="F342" s="0" t="s">
        <v>2321</v>
      </c>
      <c r="G342" s="0" t="s">
        <v>22</v>
      </c>
      <c r="H342" s="0" t="s">
        <v>22</v>
      </c>
      <c r="I342" s="0" t="s">
        <v>851</v>
      </c>
    </row>
    <row customHeight="1" ht="11.25">
      <c r="A343" s="1851" t="s">
        <v>2262</v>
      </c>
      <c r="B343" s="1851" t="s">
        <v>16</v>
      </c>
      <c r="C343" s="0" t="s">
        <v>2942</v>
      </c>
      <c r="D343" s="0" t="s">
        <v>2943</v>
      </c>
      <c r="E343" s="0" t="s">
        <v>2944</v>
      </c>
      <c r="F343" s="0" t="s">
        <v>2303</v>
      </c>
      <c r="G343" s="0" t="s">
        <v>22</v>
      </c>
      <c r="H343" s="0" t="s">
        <v>22</v>
      </c>
      <c r="I343" s="0" t="s">
        <v>851</v>
      </c>
    </row>
    <row customHeight="1" ht="11.25">
      <c r="A344" s="1851" t="s">
        <v>2262</v>
      </c>
      <c r="B344" s="1851" t="s">
        <v>16</v>
      </c>
      <c r="C344" s="0" t="s">
        <v>2761</v>
      </c>
      <c r="D344" s="0" t="s">
        <v>2762</v>
      </c>
      <c r="E344" s="0" t="s">
        <v>2763</v>
      </c>
      <c r="F344" s="0" t="s">
        <v>2368</v>
      </c>
      <c r="G344" s="0" t="s">
        <v>2764</v>
      </c>
      <c r="H344" s="0" t="s">
        <v>22</v>
      </c>
      <c r="I344" s="0" t="s">
        <v>851</v>
      </c>
    </row>
    <row customHeight="1" ht="11.25">
      <c r="A345" s="1851" t="s">
        <v>2262</v>
      </c>
      <c r="B345" s="1851" t="s">
        <v>16</v>
      </c>
      <c r="C345" s="0" t="s">
        <v>2765</v>
      </c>
      <c r="D345" s="0" t="s">
        <v>2766</v>
      </c>
      <c r="E345" s="0" t="s">
        <v>2767</v>
      </c>
      <c r="F345" s="0" t="s">
        <v>2368</v>
      </c>
      <c r="G345" s="0" t="s">
        <v>22</v>
      </c>
      <c r="H345" s="0" t="s">
        <v>22</v>
      </c>
      <c r="I345" s="0" t="s">
        <v>851</v>
      </c>
    </row>
    <row customHeight="1" ht="11.25">
      <c r="A346" s="1851" t="s">
        <v>2262</v>
      </c>
      <c r="B346" s="1851" t="s">
        <v>16</v>
      </c>
      <c r="C346" s="0" t="s">
        <v>2768</v>
      </c>
      <c r="D346" s="0" t="s">
        <v>2769</v>
      </c>
      <c r="E346" s="0" t="s">
        <v>2627</v>
      </c>
      <c r="F346" s="0" t="s">
        <v>2770</v>
      </c>
      <c r="G346" s="0" t="s">
        <v>22</v>
      </c>
      <c r="H346" s="0" t="s">
        <v>22</v>
      </c>
      <c r="I346" s="0" t="s">
        <v>851</v>
      </c>
    </row>
    <row customHeight="1" ht="11.25">
      <c r="A347" s="1851" t="s">
        <v>2262</v>
      </c>
      <c r="B347" s="1851" t="s">
        <v>16</v>
      </c>
      <c r="C347" s="0" t="s">
        <v>2775</v>
      </c>
      <c r="D347" s="0" t="s">
        <v>2776</v>
      </c>
      <c r="E347" s="0" t="s">
        <v>2777</v>
      </c>
      <c r="F347" s="0" t="s">
        <v>2333</v>
      </c>
      <c r="G347" s="0" t="s">
        <v>2778</v>
      </c>
      <c r="H347" s="0" t="s">
        <v>22</v>
      </c>
      <c r="I347" s="0" t="s">
        <v>851</v>
      </c>
    </row>
    <row customHeight="1" ht="11.25">
      <c r="A348" s="1851" t="s">
        <v>2262</v>
      </c>
      <c r="B348" s="1851" t="s">
        <v>16</v>
      </c>
      <c r="C348" s="0" t="s">
        <v>2945</v>
      </c>
      <c r="D348" s="0" t="s">
        <v>2946</v>
      </c>
      <c r="E348" s="0" t="s">
        <v>2947</v>
      </c>
      <c r="F348" s="0" t="s">
        <v>2298</v>
      </c>
      <c r="G348" s="0" t="s">
        <v>22</v>
      </c>
      <c r="H348" s="0" t="s">
        <v>22</v>
      </c>
      <c r="I348" s="0" t="s">
        <v>851</v>
      </c>
    </row>
    <row customHeight="1" ht="11.25">
      <c r="A349" s="1851" t="s">
        <v>2262</v>
      </c>
      <c r="B349" s="1851" t="s">
        <v>16</v>
      </c>
      <c r="C349" s="0" t="s">
        <v>2948</v>
      </c>
      <c r="D349" s="0" t="s">
        <v>2949</v>
      </c>
      <c r="E349" s="0" t="s">
        <v>2950</v>
      </c>
      <c r="F349" s="0" t="s">
        <v>2321</v>
      </c>
      <c r="G349" s="0" t="s">
        <v>22</v>
      </c>
      <c r="H349" s="0" t="s">
        <v>22</v>
      </c>
      <c r="I349" s="0" t="s">
        <v>851</v>
      </c>
    </row>
    <row customHeight="1" ht="11.25">
      <c r="A350" s="1851" t="s">
        <v>2262</v>
      </c>
      <c r="B350" s="1851" t="s">
        <v>16</v>
      </c>
      <c r="C350" s="0" t="s">
        <v>2779</v>
      </c>
      <c r="D350" s="0" t="s">
        <v>2780</v>
      </c>
      <c r="E350" s="0" t="s">
        <v>2781</v>
      </c>
      <c r="F350" s="0" t="s">
        <v>2321</v>
      </c>
      <c r="G350" s="0" t="s">
        <v>2782</v>
      </c>
      <c r="H350" s="0" t="s">
        <v>22</v>
      </c>
      <c r="I350" s="0" t="s">
        <v>851</v>
      </c>
    </row>
    <row customHeight="1" ht="11.25">
      <c r="A351" s="1851" t="s">
        <v>2262</v>
      </c>
      <c r="B351" s="1851" t="s">
        <v>16</v>
      </c>
      <c r="C351" s="0" t="s">
        <v>2951</v>
      </c>
      <c r="D351" s="0" t="s">
        <v>2952</v>
      </c>
      <c r="E351" s="0" t="s">
        <v>2953</v>
      </c>
      <c r="F351" s="0" t="s">
        <v>2954</v>
      </c>
      <c r="G351" s="0" t="s">
        <v>22</v>
      </c>
      <c r="H351" s="0" t="s">
        <v>22</v>
      </c>
      <c r="I351" s="0" t="s">
        <v>851</v>
      </c>
    </row>
    <row customHeight="1" ht="11.25">
      <c r="A352" s="1851" t="s">
        <v>2262</v>
      </c>
      <c r="B352" s="1851" t="s">
        <v>16</v>
      </c>
      <c r="C352" s="0" t="s">
        <v>2955</v>
      </c>
      <c r="D352" s="0" t="s">
        <v>2956</v>
      </c>
      <c r="E352" s="0" t="s">
        <v>2957</v>
      </c>
      <c r="F352" s="0" t="s">
        <v>2321</v>
      </c>
      <c r="G352" s="0" t="s">
        <v>22</v>
      </c>
      <c r="H352" s="0" t="s">
        <v>22</v>
      </c>
      <c r="I352" s="0" t="s">
        <v>851</v>
      </c>
    </row>
    <row customHeight="1" ht="11.25">
      <c r="A353" s="1851" t="s">
        <v>2262</v>
      </c>
      <c r="B353" s="1851" t="s">
        <v>16</v>
      </c>
      <c r="C353" s="0" t="s">
        <v>2958</v>
      </c>
      <c r="D353" s="0" t="s">
        <v>2959</v>
      </c>
      <c r="E353" s="0" t="s">
        <v>2960</v>
      </c>
      <c r="F353" s="0" t="s">
        <v>2313</v>
      </c>
      <c r="G353" s="0" t="s">
        <v>22</v>
      </c>
      <c r="H353" s="0" t="s">
        <v>22</v>
      </c>
      <c r="I353" s="0" t="s">
        <v>851</v>
      </c>
    </row>
    <row customHeight="1" ht="11.25">
      <c r="A354" s="1851" t="s">
        <v>2262</v>
      </c>
      <c r="B354" s="1851" t="s">
        <v>16</v>
      </c>
      <c r="C354" s="0" t="s">
        <v>2800</v>
      </c>
      <c r="D354" s="0" t="s">
        <v>2801</v>
      </c>
      <c r="E354" s="0" t="s">
        <v>2802</v>
      </c>
      <c r="F354" s="0" t="s">
        <v>2803</v>
      </c>
      <c r="G354" s="0" t="s">
        <v>22</v>
      </c>
      <c r="H354" s="0" t="s">
        <v>22</v>
      </c>
      <c r="I354" s="0" t="s">
        <v>851</v>
      </c>
    </row>
    <row customHeight="1" ht="11.25">
      <c r="A355" s="1851" t="s">
        <v>2262</v>
      </c>
      <c r="B355" s="1851" t="s">
        <v>16</v>
      </c>
      <c r="C355" s="0" t="s">
        <v>2961</v>
      </c>
      <c r="D355" s="0" t="s">
        <v>2962</v>
      </c>
      <c r="E355" s="0" t="s">
        <v>2963</v>
      </c>
      <c r="F355" s="0" t="s">
        <v>2303</v>
      </c>
      <c r="G355" s="0" t="s">
        <v>2964</v>
      </c>
      <c r="H355" s="0" t="s">
        <v>22</v>
      </c>
      <c r="I355" s="0" t="s">
        <v>851</v>
      </c>
    </row>
    <row customHeight="1" ht="11.25">
      <c r="A356" s="1851" t="s">
        <v>2262</v>
      </c>
      <c r="B356" s="1851" t="s">
        <v>16</v>
      </c>
      <c r="C356" s="0" t="s">
        <v>2804</v>
      </c>
      <c r="D356" s="0" t="s">
        <v>2805</v>
      </c>
      <c r="E356" s="0" t="s">
        <v>2806</v>
      </c>
      <c r="F356" s="0" t="s">
        <v>2303</v>
      </c>
      <c r="G356" s="0" t="s">
        <v>22</v>
      </c>
      <c r="H356" s="0" t="s">
        <v>22</v>
      </c>
      <c r="I356" s="0" t="s">
        <v>851</v>
      </c>
    </row>
    <row customHeight="1" ht="11.25">
      <c r="A357" s="1851" t="s">
        <v>2262</v>
      </c>
      <c r="B357" s="1851" t="s">
        <v>16</v>
      </c>
      <c r="C357" s="0" t="s">
        <v>2810</v>
      </c>
      <c r="D357" s="0" t="s">
        <v>2811</v>
      </c>
      <c r="E357" s="0" t="s">
        <v>2812</v>
      </c>
      <c r="F357" s="0" t="s">
        <v>2813</v>
      </c>
      <c r="G357" s="0" t="s">
        <v>22</v>
      </c>
      <c r="H357" s="0" t="s">
        <v>22</v>
      </c>
      <c r="I357" s="0" t="s">
        <v>851</v>
      </c>
    </row>
    <row customHeight="1" ht="11.25">
      <c r="A358" s="1851" t="s">
        <v>2262</v>
      </c>
      <c r="B358" s="1851" t="s">
        <v>16</v>
      </c>
      <c r="C358" s="0" t="s">
        <v>2965</v>
      </c>
      <c r="D358" s="0" t="s">
        <v>2966</v>
      </c>
      <c r="E358" s="0" t="s">
        <v>2832</v>
      </c>
      <c r="F358" s="0" t="s">
        <v>2428</v>
      </c>
      <c r="G358" s="0" t="s">
        <v>22</v>
      </c>
      <c r="H358" s="0" t="s">
        <v>22</v>
      </c>
      <c r="I358" s="0" t="s">
        <v>851</v>
      </c>
    </row>
    <row customHeight="1" ht="11.25">
      <c r="A359" s="1851" t="s">
        <v>2262</v>
      </c>
      <c r="B359" s="1851" t="s">
        <v>16</v>
      </c>
      <c r="C359" s="0" t="s">
        <v>2967</v>
      </c>
      <c r="D359" s="0" t="s">
        <v>2968</v>
      </c>
      <c r="E359" s="0" t="s">
        <v>2882</v>
      </c>
      <c r="F359" s="0" t="s">
        <v>2969</v>
      </c>
      <c r="G359" s="0" t="s">
        <v>2970</v>
      </c>
      <c r="H359" s="0" t="s">
        <v>22</v>
      </c>
      <c r="I359" s="0" t="s">
        <v>851</v>
      </c>
    </row>
    <row customHeight="1" ht="11.25">
      <c r="A360" s="1851" t="s">
        <v>2262</v>
      </c>
      <c r="B360" s="1851" t="s">
        <v>16</v>
      </c>
      <c r="C360" s="0" t="s">
        <v>2814</v>
      </c>
      <c r="D360" s="0" t="s">
        <v>2815</v>
      </c>
      <c r="E360" s="0" t="s">
        <v>2816</v>
      </c>
      <c r="F360" s="0" t="s">
        <v>2357</v>
      </c>
      <c r="G360" s="0" t="s">
        <v>2817</v>
      </c>
      <c r="H360" s="0" t="s">
        <v>22</v>
      </c>
      <c r="I360" s="0" t="s">
        <v>851</v>
      </c>
    </row>
    <row customHeight="1" ht="11.25">
      <c r="A361" s="1851" t="s">
        <v>2262</v>
      </c>
      <c r="B361" s="1851" t="s">
        <v>16</v>
      </c>
      <c r="C361" s="0" t="s">
        <v>2826</v>
      </c>
      <c r="D361" s="0" t="s">
        <v>2827</v>
      </c>
      <c r="E361" s="0" t="s">
        <v>2828</v>
      </c>
      <c r="F361" s="0" t="s">
        <v>2658</v>
      </c>
      <c r="G361" s="0" t="s">
        <v>2829</v>
      </c>
      <c r="H361" s="0" t="s">
        <v>22</v>
      </c>
      <c r="I361" s="0" t="s">
        <v>851</v>
      </c>
    </row>
    <row customHeight="1" ht="11.25">
      <c r="A362" s="1851" t="s">
        <v>2262</v>
      </c>
      <c r="B362" s="1851" t="s">
        <v>16</v>
      </c>
      <c r="C362" s="0" t="s">
        <v>2830</v>
      </c>
      <c r="D362" s="0" t="s">
        <v>2831</v>
      </c>
      <c r="E362" s="0" t="s">
        <v>2832</v>
      </c>
      <c r="F362" s="0" t="s">
        <v>2471</v>
      </c>
      <c r="G362" s="0" t="s">
        <v>22</v>
      </c>
      <c r="H362" s="0" t="s">
        <v>22</v>
      </c>
      <c r="I362" s="0" t="s">
        <v>851</v>
      </c>
    </row>
    <row customHeight="1" ht="11.25">
      <c r="A363" s="1851" t="s">
        <v>2262</v>
      </c>
      <c r="B363" s="1851" t="s">
        <v>16</v>
      </c>
      <c r="C363" s="0" t="s">
        <v>2971</v>
      </c>
      <c r="D363" s="0" t="s">
        <v>2972</v>
      </c>
      <c r="E363" s="0" t="s">
        <v>2973</v>
      </c>
      <c r="F363" s="0" t="s">
        <v>2480</v>
      </c>
      <c r="G363" s="0" t="s">
        <v>22</v>
      </c>
      <c r="H363" s="0" t="s">
        <v>22</v>
      </c>
      <c r="I363" s="0" t="s">
        <v>851</v>
      </c>
    </row>
    <row customHeight="1" ht="11.25">
      <c r="A364" s="1851" t="s">
        <v>2262</v>
      </c>
      <c r="B364" s="1851" t="s">
        <v>16</v>
      </c>
      <c r="C364" s="0" t="s">
        <v>22</v>
      </c>
      <c r="D364" s="0" t="s">
        <v>2837</v>
      </c>
      <c r="E364" s="0" t="s">
        <v>2838</v>
      </c>
      <c r="F364" s="0" t="s">
        <v>2345</v>
      </c>
      <c r="G364" s="0" t="s">
        <v>22</v>
      </c>
      <c r="H364" s="0" t="s">
        <v>22</v>
      </c>
      <c r="I364" s="0" t="s">
        <v>851</v>
      </c>
    </row>
    <row customHeight="1" ht="11.25">
      <c r="A365" s="1851" t="s">
        <v>2262</v>
      </c>
      <c r="B365" s="1851" t="s">
        <v>16</v>
      </c>
      <c r="C365" s="0" t="s">
        <v>22</v>
      </c>
      <c r="D365" s="0" t="s">
        <v>2839</v>
      </c>
      <c r="E365" s="0" t="s">
        <v>2840</v>
      </c>
      <c r="F365" s="0" t="s">
        <v>2333</v>
      </c>
      <c r="G365" s="0" t="s">
        <v>22</v>
      </c>
      <c r="H365" s="0" t="s">
        <v>22</v>
      </c>
      <c r="I365" s="0" t="s">
        <v>851</v>
      </c>
    </row>
    <row customHeight="1" ht="11.25">
      <c r="A366" s="1851" t="s">
        <v>2262</v>
      </c>
      <c r="B366" s="1851" t="s">
        <v>16</v>
      </c>
      <c r="C366" s="0" t="s">
        <v>2841</v>
      </c>
      <c r="D366" s="0" t="s">
        <v>2842</v>
      </c>
      <c r="E366" s="0" t="s">
        <v>2843</v>
      </c>
      <c r="F366" s="0" t="s">
        <v>2303</v>
      </c>
      <c r="G366" s="0" t="s">
        <v>22</v>
      </c>
      <c r="H366" s="0" t="s">
        <v>22</v>
      </c>
      <c r="I366" s="0" t="s">
        <v>851</v>
      </c>
    </row>
    <row customHeight="1" ht="11.25">
      <c r="A367" s="1851" t="s">
        <v>2262</v>
      </c>
      <c r="B367" s="1851" t="s">
        <v>16</v>
      </c>
      <c r="C367" s="0" t="s">
        <v>2844</v>
      </c>
      <c r="D367" s="0" t="s">
        <v>2845</v>
      </c>
      <c r="E367" s="0" t="s">
        <v>2846</v>
      </c>
      <c r="F367" s="0" t="s">
        <v>2270</v>
      </c>
      <c r="G367" s="0" t="s">
        <v>22</v>
      </c>
      <c r="H367" s="0" t="s">
        <v>22</v>
      </c>
      <c r="I367" s="0" t="s">
        <v>851</v>
      </c>
    </row>
    <row customHeight="1" ht="11.25">
      <c r="A368" s="1851" t="s">
        <v>2262</v>
      </c>
      <c r="B368" s="1851" t="s">
        <v>16</v>
      </c>
      <c r="C368" s="0" t="s">
        <v>2974</v>
      </c>
      <c r="D368" s="0" t="s">
        <v>2975</v>
      </c>
      <c r="E368" s="0" t="s">
        <v>2273</v>
      </c>
      <c r="F368" s="0" t="s">
        <v>2976</v>
      </c>
      <c r="G368" s="0" t="s">
        <v>22</v>
      </c>
      <c r="H368" s="0" t="s">
        <v>22</v>
      </c>
      <c r="I368" s="0" t="s">
        <v>851</v>
      </c>
    </row>
    <row customHeight="1" ht="11.25">
      <c r="A369" s="1851" t="s">
        <v>2262</v>
      </c>
      <c r="B369" s="1851" t="s">
        <v>16</v>
      </c>
      <c r="C369" s="0" t="s">
        <v>2977</v>
      </c>
      <c r="D369" s="0" t="s">
        <v>2978</v>
      </c>
      <c r="E369" s="0" t="s">
        <v>2979</v>
      </c>
      <c r="F369" s="0" t="s">
        <v>2303</v>
      </c>
      <c r="G369" s="0" t="s">
        <v>2980</v>
      </c>
      <c r="H369" s="0" t="s">
        <v>22</v>
      </c>
      <c r="I369" s="0" t="s">
        <v>851</v>
      </c>
    </row>
    <row customHeight="1" ht="11.25">
      <c r="A370" s="1851" t="s">
        <v>2262</v>
      </c>
      <c r="B370" s="1851" t="s">
        <v>16</v>
      </c>
      <c r="C370" s="0" t="s">
        <v>2850</v>
      </c>
      <c r="D370" s="0" t="s">
        <v>2851</v>
      </c>
      <c r="E370" s="0" t="s">
        <v>2852</v>
      </c>
      <c r="F370" s="0" t="s">
        <v>2303</v>
      </c>
      <c r="G370" s="0" t="s">
        <v>22</v>
      </c>
      <c r="H370" s="0" t="s">
        <v>22</v>
      </c>
      <c r="I370" s="0" t="s">
        <v>851</v>
      </c>
    </row>
    <row customHeight="1" ht="11.25">
      <c r="A371" s="1851" t="s">
        <v>2262</v>
      </c>
      <c r="B371" s="1851" t="s">
        <v>16</v>
      </c>
      <c r="C371" s="0" t="s">
        <v>2853</v>
      </c>
      <c r="D371" s="0" t="s">
        <v>2854</v>
      </c>
      <c r="E371" s="0" t="s">
        <v>2598</v>
      </c>
      <c r="F371" s="0" t="s">
        <v>2855</v>
      </c>
      <c r="G371" s="0" t="s">
        <v>22</v>
      </c>
      <c r="H371" s="0" t="s">
        <v>22</v>
      </c>
      <c r="I371" s="0" t="s">
        <v>851</v>
      </c>
    </row>
    <row customHeight="1" ht="11.25">
      <c r="A372" s="1851" t="s">
        <v>2262</v>
      </c>
      <c r="B372" s="1851" t="s">
        <v>16</v>
      </c>
      <c r="C372" s="0" t="s">
        <v>2856</v>
      </c>
      <c r="D372" s="0" t="s">
        <v>2857</v>
      </c>
      <c r="E372" s="0" t="s">
        <v>2544</v>
      </c>
      <c r="F372" s="0" t="s">
        <v>2622</v>
      </c>
      <c r="G372" s="0" t="s">
        <v>22</v>
      </c>
      <c r="H372" s="0" t="s">
        <v>22</v>
      </c>
      <c r="I372" s="0" t="s">
        <v>851</v>
      </c>
    </row>
    <row customHeight="1" ht="11.25">
      <c r="A373" s="1851" t="s">
        <v>2262</v>
      </c>
      <c r="B373" s="1851" t="s">
        <v>16</v>
      </c>
      <c r="C373" s="0" t="s">
        <v>2858</v>
      </c>
      <c r="D373" s="0" t="s">
        <v>2859</v>
      </c>
      <c r="E373" s="0" t="s">
        <v>2544</v>
      </c>
      <c r="F373" s="0" t="s">
        <v>2860</v>
      </c>
      <c r="G373" s="0" t="s">
        <v>22</v>
      </c>
      <c r="H373" s="0" t="s">
        <v>22</v>
      </c>
      <c r="I373" s="0" t="s">
        <v>851</v>
      </c>
    </row>
    <row customHeight="1" ht="11.25">
      <c r="A374" s="1851" t="s">
        <v>2262</v>
      </c>
      <c r="B374" s="1851" t="s">
        <v>16</v>
      </c>
      <c r="C374" s="0" t="s">
        <v>2861</v>
      </c>
      <c r="D374" s="0" t="s">
        <v>2862</v>
      </c>
      <c r="E374" s="0" t="s">
        <v>2825</v>
      </c>
      <c r="F374" s="0" t="s">
        <v>2725</v>
      </c>
      <c r="G374" s="0" t="s">
        <v>2863</v>
      </c>
      <c r="H374" s="0" t="s">
        <v>22</v>
      </c>
      <c r="I374" s="0" t="s">
        <v>851</v>
      </c>
    </row>
    <row customHeight="1" ht="11.25">
      <c r="A375" s="1851" t="s">
        <v>2262</v>
      </c>
      <c r="B375" s="1851" t="s">
        <v>16</v>
      </c>
      <c r="C375" s="0" t="s">
        <v>2864</v>
      </c>
      <c r="D375" s="0" t="s">
        <v>2865</v>
      </c>
      <c r="E375" s="0" t="s">
        <v>2317</v>
      </c>
      <c r="F375" s="0" t="s">
        <v>2866</v>
      </c>
      <c r="G375" s="0" t="s">
        <v>22</v>
      </c>
      <c r="H375" s="0" t="s">
        <v>22</v>
      </c>
      <c r="I375" s="0" t="s">
        <v>851</v>
      </c>
    </row>
    <row customHeight="1" ht="11.25">
      <c r="A376" s="1851" t="s">
        <v>2262</v>
      </c>
      <c r="B376" s="1851" t="s">
        <v>16</v>
      </c>
      <c r="C376" s="0" t="s">
        <v>2867</v>
      </c>
      <c r="D376" s="0" t="s">
        <v>2868</v>
      </c>
      <c r="E376" s="0" t="s">
        <v>2317</v>
      </c>
      <c r="F376" s="0" t="s">
        <v>2869</v>
      </c>
      <c r="G376" s="0" t="s">
        <v>22</v>
      </c>
      <c r="H376" s="0" t="s">
        <v>22</v>
      </c>
      <c r="I376" s="0" t="s">
        <v>851</v>
      </c>
    </row>
    <row customHeight="1" ht="11.25">
      <c r="A377" s="1851" t="s">
        <v>2262</v>
      </c>
      <c r="B377" s="1851" t="s">
        <v>16</v>
      </c>
      <c r="C377" s="0" t="s">
        <v>2870</v>
      </c>
      <c r="D377" s="0" t="s">
        <v>2871</v>
      </c>
      <c r="E377" s="0" t="s">
        <v>2317</v>
      </c>
      <c r="F377" s="0" t="s">
        <v>2872</v>
      </c>
      <c r="G377" s="0" t="s">
        <v>22</v>
      </c>
      <c r="H377" s="0" t="s">
        <v>22</v>
      </c>
      <c r="I377" s="0" t="s">
        <v>851</v>
      </c>
    </row>
    <row customHeight="1" ht="11.25">
      <c r="A378" s="1851" t="s">
        <v>2262</v>
      </c>
      <c r="B378" s="1851" t="s">
        <v>16</v>
      </c>
      <c r="C378" s="0" t="s">
        <v>2873</v>
      </c>
      <c r="D378" s="0" t="s">
        <v>2874</v>
      </c>
      <c r="E378" s="0" t="s">
        <v>2619</v>
      </c>
      <c r="F378" s="0" t="s">
        <v>2875</v>
      </c>
      <c r="G378" s="0" t="s">
        <v>22</v>
      </c>
      <c r="H378" s="0" t="s">
        <v>22</v>
      </c>
      <c r="I378" s="0" t="s">
        <v>851</v>
      </c>
    </row>
    <row customHeight="1" ht="11.25">
      <c r="A379" s="1851" t="s">
        <v>2262</v>
      </c>
      <c r="B379" s="1851" t="s">
        <v>16</v>
      </c>
      <c r="C379" s="0" t="s">
        <v>2876</v>
      </c>
      <c r="D379" s="0" t="s">
        <v>2877</v>
      </c>
      <c r="E379" s="0" t="s">
        <v>2619</v>
      </c>
      <c r="F379" s="0" t="s">
        <v>2878</v>
      </c>
      <c r="G379" s="0" t="s">
        <v>2879</v>
      </c>
      <c r="H379" s="0" t="s">
        <v>22</v>
      </c>
      <c r="I379" s="0" t="s">
        <v>851</v>
      </c>
    </row>
    <row customHeight="1" ht="11.25">
      <c r="A380" s="1851" t="s">
        <v>2262</v>
      </c>
      <c r="B380" s="1851" t="s">
        <v>16</v>
      </c>
      <c r="C380" s="0" t="s">
        <v>2880</v>
      </c>
      <c r="D380" s="0" t="s">
        <v>2881</v>
      </c>
      <c r="E380" s="0" t="s">
        <v>2882</v>
      </c>
      <c r="F380" s="0" t="s">
        <v>2725</v>
      </c>
      <c r="G380" s="0" t="s">
        <v>22</v>
      </c>
      <c r="H380" s="0" t="s">
        <v>22</v>
      </c>
      <c r="I380" s="0" t="s">
        <v>851</v>
      </c>
    </row>
    <row customHeight="1" ht="11.25">
      <c r="A381" s="1851" t="s">
        <v>2262</v>
      </c>
      <c r="B381" s="1851" t="s">
        <v>16</v>
      </c>
      <c r="C381" s="0" t="s">
        <v>2883</v>
      </c>
      <c r="D381" s="0" t="s">
        <v>2884</v>
      </c>
      <c r="E381" s="0" t="s">
        <v>2885</v>
      </c>
      <c r="F381" s="0" t="s">
        <v>2321</v>
      </c>
      <c r="G381" s="0" t="s">
        <v>22</v>
      </c>
      <c r="H381" s="0" t="s">
        <v>22</v>
      </c>
      <c r="I381" s="0" t="s">
        <v>851</v>
      </c>
    </row>
    <row customHeight="1" ht="11.25">
      <c r="A382" s="1851" t="s">
        <v>2262</v>
      </c>
      <c r="B382" s="1851" t="s">
        <v>16</v>
      </c>
      <c r="C382" s="0" t="s">
        <v>2886</v>
      </c>
      <c r="D382" s="0" t="s">
        <v>2887</v>
      </c>
      <c r="E382" s="0" t="s">
        <v>2888</v>
      </c>
      <c r="F382" s="0" t="s">
        <v>2501</v>
      </c>
      <c r="G382" s="0" t="s">
        <v>22</v>
      </c>
      <c r="H382" s="0" t="s">
        <v>22</v>
      </c>
      <c r="I382" s="0" t="s">
        <v>851</v>
      </c>
    </row>
    <row customHeight="1" ht="11.25">
      <c r="A383" s="1851" t="s">
        <v>2262</v>
      </c>
      <c r="B383" s="1851" t="s">
        <v>16</v>
      </c>
      <c r="C383" s="0" t="s">
        <v>2267</v>
      </c>
      <c r="D383" s="0" t="s">
        <v>2268</v>
      </c>
      <c r="E383" s="0" t="s">
        <v>2269</v>
      </c>
      <c r="F383" s="0" t="s">
        <v>2270</v>
      </c>
      <c r="G383" s="0" t="s">
        <v>22</v>
      </c>
      <c r="H383" s="0" t="s">
        <v>22</v>
      </c>
      <c r="I383" s="0" t="s">
        <v>904</v>
      </c>
    </row>
    <row customHeight="1" ht="11.25">
      <c r="A384" s="1851" t="s">
        <v>2262</v>
      </c>
      <c r="B384" s="1851" t="s">
        <v>16</v>
      </c>
      <c r="C384" s="0" t="s">
        <v>2271</v>
      </c>
      <c r="D384" s="0" t="s">
        <v>2272</v>
      </c>
      <c r="E384" s="0" t="s">
        <v>2273</v>
      </c>
      <c r="F384" s="0" t="s">
        <v>2274</v>
      </c>
      <c r="G384" s="0" t="s">
        <v>22</v>
      </c>
      <c r="H384" s="0" t="s">
        <v>22</v>
      </c>
      <c r="I384" s="0" t="s">
        <v>904</v>
      </c>
    </row>
    <row customHeight="1" ht="11.25">
      <c r="A385" s="1851" t="s">
        <v>2262</v>
      </c>
      <c r="B385" s="1851" t="s">
        <v>16</v>
      </c>
      <c r="C385" s="0" t="s">
        <v>2282</v>
      </c>
      <c r="D385" s="0" t="s">
        <v>2283</v>
      </c>
      <c r="E385" s="0" t="s">
        <v>2284</v>
      </c>
      <c r="F385" s="0" t="s">
        <v>2285</v>
      </c>
      <c r="G385" s="0" t="s">
        <v>2286</v>
      </c>
      <c r="H385" s="0" t="s">
        <v>22</v>
      </c>
      <c r="I385" s="0" t="s">
        <v>904</v>
      </c>
    </row>
    <row customHeight="1" ht="11.25">
      <c r="A386" s="1851" t="s">
        <v>2262</v>
      </c>
      <c r="B386" s="1851" t="s">
        <v>16</v>
      </c>
      <c r="C386" s="0" t="s">
        <v>2895</v>
      </c>
      <c r="D386" s="0" t="s">
        <v>2896</v>
      </c>
      <c r="E386" s="0" t="s">
        <v>2897</v>
      </c>
      <c r="F386" s="0" t="s">
        <v>2329</v>
      </c>
      <c r="G386" s="0" t="s">
        <v>2898</v>
      </c>
      <c r="H386" s="0" t="s">
        <v>22</v>
      </c>
      <c r="I386" s="0" t="s">
        <v>904</v>
      </c>
    </row>
    <row customHeight="1" ht="11.25">
      <c r="A387" s="1851" t="s">
        <v>2262</v>
      </c>
      <c r="B387" s="1851" t="s">
        <v>16</v>
      </c>
      <c r="C387" s="0" t="s">
        <v>2899</v>
      </c>
      <c r="D387" s="0" t="s">
        <v>2292</v>
      </c>
      <c r="E387" s="0" t="s">
        <v>2293</v>
      </c>
      <c r="F387" s="0" t="s">
        <v>2900</v>
      </c>
      <c r="G387" s="0" t="s">
        <v>2901</v>
      </c>
      <c r="H387" s="0" t="s">
        <v>22</v>
      </c>
      <c r="I387" s="0" t="s">
        <v>904</v>
      </c>
    </row>
    <row customHeight="1" ht="11.25">
      <c r="A388" s="1851" t="s">
        <v>2262</v>
      </c>
      <c r="B388" s="1851" t="s">
        <v>16</v>
      </c>
      <c r="C388" s="0" t="s">
        <v>2291</v>
      </c>
      <c r="D388" s="0" t="s">
        <v>2292</v>
      </c>
      <c r="E388" s="0" t="s">
        <v>2293</v>
      </c>
      <c r="F388" s="0" t="s">
        <v>2294</v>
      </c>
      <c r="G388" s="0" t="s">
        <v>22</v>
      </c>
      <c r="H388" s="0" t="s">
        <v>22</v>
      </c>
      <c r="I388" s="0" t="s">
        <v>904</v>
      </c>
    </row>
    <row customHeight="1" ht="11.25">
      <c r="A389" s="1851" t="s">
        <v>2262</v>
      </c>
      <c r="B389" s="1851" t="s">
        <v>16</v>
      </c>
      <c r="C389" s="0" t="s">
        <v>2295</v>
      </c>
      <c r="D389" s="0" t="s">
        <v>2296</v>
      </c>
      <c r="E389" s="0" t="s">
        <v>2297</v>
      </c>
      <c r="F389" s="0" t="s">
        <v>2298</v>
      </c>
      <c r="G389" s="0" t="s">
        <v>2299</v>
      </c>
      <c r="H389" s="0" t="s">
        <v>22</v>
      </c>
      <c r="I389" s="0" t="s">
        <v>904</v>
      </c>
    </row>
    <row customHeight="1" ht="11.25">
      <c r="A390" s="1851" t="s">
        <v>2262</v>
      </c>
      <c r="B390" s="1851" t="s">
        <v>16</v>
      </c>
      <c r="C390" s="0" t="s">
        <v>2310</v>
      </c>
      <c r="D390" s="0" t="s">
        <v>2311</v>
      </c>
      <c r="E390" s="0" t="s">
        <v>2312</v>
      </c>
      <c r="F390" s="0" t="s">
        <v>2313</v>
      </c>
      <c r="G390" s="0" t="s">
        <v>2314</v>
      </c>
      <c r="H390" s="0" t="s">
        <v>22</v>
      </c>
      <c r="I390" s="0" t="s">
        <v>904</v>
      </c>
    </row>
    <row customHeight="1" ht="11.25">
      <c r="A391" s="1851" t="s">
        <v>2262</v>
      </c>
      <c r="B391" s="1851" t="s">
        <v>16</v>
      </c>
      <c r="C391" s="0" t="s">
        <v>2315</v>
      </c>
      <c r="D391" s="0" t="s">
        <v>2316</v>
      </c>
      <c r="E391" s="0" t="s">
        <v>2317</v>
      </c>
      <c r="F391" s="0" t="s">
        <v>2298</v>
      </c>
      <c r="G391" s="0" t="s">
        <v>22</v>
      </c>
      <c r="H391" s="0" t="s">
        <v>22</v>
      </c>
      <c r="I391" s="0" t="s">
        <v>904</v>
      </c>
    </row>
    <row customHeight="1" ht="11.25">
      <c r="A392" s="1851" t="s">
        <v>2262</v>
      </c>
      <c r="B392" s="1851" t="s">
        <v>16</v>
      </c>
      <c r="C392" s="0" t="s">
        <v>2906</v>
      </c>
      <c r="D392" s="0" t="s">
        <v>2907</v>
      </c>
      <c r="E392" s="0" t="s">
        <v>2908</v>
      </c>
      <c r="F392" s="0" t="s">
        <v>2337</v>
      </c>
      <c r="G392" s="0" t="s">
        <v>22</v>
      </c>
      <c r="H392" s="0" t="s">
        <v>22</v>
      </c>
      <c r="I392" s="0" t="s">
        <v>904</v>
      </c>
    </row>
    <row customHeight="1" ht="11.25">
      <c r="A393" s="1851" t="s">
        <v>2262</v>
      </c>
      <c r="B393" s="1851" t="s">
        <v>16</v>
      </c>
      <c r="C393" s="0" t="s">
        <v>2338</v>
      </c>
      <c r="D393" s="0" t="s">
        <v>2339</v>
      </c>
      <c r="E393" s="0" t="s">
        <v>2340</v>
      </c>
      <c r="F393" s="0" t="s">
        <v>2290</v>
      </c>
      <c r="G393" s="0" t="s">
        <v>2341</v>
      </c>
      <c r="H393" s="0" t="s">
        <v>22</v>
      </c>
      <c r="I393" s="0" t="s">
        <v>904</v>
      </c>
    </row>
    <row customHeight="1" ht="11.25">
      <c r="A394" s="1851" t="s">
        <v>2262</v>
      </c>
      <c r="B394" s="1851" t="s">
        <v>16</v>
      </c>
      <c r="C394" s="0" t="s">
        <v>2347</v>
      </c>
      <c r="D394" s="0" t="s">
        <v>2348</v>
      </c>
      <c r="E394" s="0" t="s">
        <v>2349</v>
      </c>
      <c r="F394" s="0" t="s">
        <v>2345</v>
      </c>
      <c r="G394" s="0" t="s">
        <v>22</v>
      </c>
      <c r="H394" s="0" t="s">
        <v>22</v>
      </c>
      <c r="I394" s="0" t="s">
        <v>904</v>
      </c>
    </row>
    <row customHeight="1" ht="11.25">
      <c r="A395" s="1851" t="s">
        <v>2262</v>
      </c>
      <c r="B395" s="1851" t="s">
        <v>16</v>
      </c>
      <c r="C395" s="0" t="s">
        <v>2350</v>
      </c>
      <c r="D395" s="0" t="s">
        <v>2351</v>
      </c>
      <c r="E395" s="0" t="s">
        <v>2352</v>
      </c>
      <c r="F395" s="0" t="s">
        <v>2303</v>
      </c>
      <c r="G395" s="0" t="s">
        <v>2353</v>
      </c>
      <c r="H395" s="0" t="s">
        <v>22</v>
      </c>
      <c r="I395" s="0" t="s">
        <v>904</v>
      </c>
    </row>
    <row customHeight="1" ht="11.25">
      <c r="A396" s="1851" t="s">
        <v>2262</v>
      </c>
      <c r="B396" s="1851" t="s">
        <v>16</v>
      </c>
      <c r="C396" s="0" t="s">
        <v>2981</v>
      </c>
      <c r="D396" s="0" t="s">
        <v>2982</v>
      </c>
      <c r="E396" s="0" t="s">
        <v>2983</v>
      </c>
      <c r="F396" s="0" t="s">
        <v>2303</v>
      </c>
      <c r="G396" s="0" t="s">
        <v>22</v>
      </c>
      <c r="H396" s="0" t="s">
        <v>22</v>
      </c>
      <c r="I396" s="0" t="s">
        <v>904</v>
      </c>
    </row>
    <row customHeight="1" ht="11.25">
      <c r="A397" s="1851" t="s">
        <v>2262</v>
      </c>
      <c r="B397" s="1851" t="s">
        <v>16</v>
      </c>
      <c r="C397" s="0" t="s">
        <v>2370</v>
      </c>
      <c r="D397" s="0" t="s">
        <v>2371</v>
      </c>
      <c r="E397" s="0" t="s">
        <v>2372</v>
      </c>
      <c r="F397" s="0" t="s">
        <v>2373</v>
      </c>
      <c r="G397" s="0" t="s">
        <v>2374</v>
      </c>
      <c r="H397" s="0" t="s">
        <v>22</v>
      </c>
      <c r="I397" s="0" t="s">
        <v>904</v>
      </c>
    </row>
    <row customHeight="1" ht="11.25">
      <c r="A398" s="1851" t="s">
        <v>2262</v>
      </c>
      <c r="B398" s="1851" t="s">
        <v>16</v>
      </c>
      <c r="C398" s="0" t="s">
        <v>2408</v>
      </c>
      <c r="D398" s="0" t="s">
        <v>2409</v>
      </c>
      <c r="E398" s="0" t="s">
        <v>2410</v>
      </c>
      <c r="F398" s="0" t="s">
        <v>2411</v>
      </c>
      <c r="G398" s="0" t="s">
        <v>22</v>
      </c>
      <c r="H398" s="0" t="s">
        <v>22</v>
      </c>
      <c r="I398" s="0" t="s">
        <v>904</v>
      </c>
    </row>
    <row customHeight="1" ht="11.25">
      <c r="A399" s="1851" t="s">
        <v>2262</v>
      </c>
      <c r="B399" s="1851" t="s">
        <v>16</v>
      </c>
      <c r="C399" s="0" t="s">
        <v>2420</v>
      </c>
      <c r="D399" s="0" t="s">
        <v>2421</v>
      </c>
      <c r="E399" s="0" t="s">
        <v>2422</v>
      </c>
      <c r="F399" s="0" t="s">
        <v>2423</v>
      </c>
      <c r="G399" s="0" t="s">
        <v>2424</v>
      </c>
      <c r="H399" s="0" t="s">
        <v>22</v>
      </c>
      <c r="I399" s="0" t="s">
        <v>904</v>
      </c>
    </row>
    <row customHeight="1" ht="11.25">
      <c r="A400" s="1851" t="s">
        <v>2262</v>
      </c>
      <c r="B400" s="1851" t="s">
        <v>16</v>
      </c>
      <c r="C400" s="0" t="s">
        <v>2429</v>
      </c>
      <c r="D400" s="0" t="s">
        <v>2430</v>
      </c>
      <c r="E400" s="0" t="s">
        <v>2431</v>
      </c>
      <c r="F400" s="0" t="s">
        <v>2423</v>
      </c>
      <c r="G400" s="0" t="s">
        <v>2432</v>
      </c>
      <c r="H400" s="0" t="s">
        <v>22</v>
      </c>
      <c r="I400" s="0" t="s">
        <v>904</v>
      </c>
    </row>
    <row customHeight="1" ht="11.25">
      <c r="A401" s="1851" t="s">
        <v>2262</v>
      </c>
      <c r="B401" s="1851" t="s">
        <v>16</v>
      </c>
      <c r="C401" s="0" t="s">
        <v>2912</v>
      </c>
      <c r="D401" s="0" t="s">
        <v>2913</v>
      </c>
      <c r="E401" s="0" t="s">
        <v>2914</v>
      </c>
      <c r="F401" s="0" t="s">
        <v>2345</v>
      </c>
      <c r="G401" s="0" t="s">
        <v>22</v>
      </c>
      <c r="H401" s="0" t="s">
        <v>22</v>
      </c>
      <c r="I401" s="0" t="s">
        <v>904</v>
      </c>
    </row>
    <row customHeight="1" ht="11.25">
      <c r="A402" s="1851" t="s">
        <v>2262</v>
      </c>
      <c r="B402" s="1851" t="s">
        <v>16</v>
      </c>
      <c r="C402" s="0" t="s">
        <v>2436</v>
      </c>
      <c r="D402" s="0" t="s">
        <v>2437</v>
      </c>
      <c r="E402" s="0" t="s">
        <v>2438</v>
      </c>
      <c r="F402" s="0" t="s">
        <v>2285</v>
      </c>
      <c r="G402" s="0" t="s">
        <v>22</v>
      </c>
      <c r="H402" s="0" t="s">
        <v>22</v>
      </c>
      <c r="I402" s="0" t="s">
        <v>904</v>
      </c>
    </row>
    <row customHeight="1" ht="11.25">
      <c r="A403" s="1851" t="s">
        <v>2262</v>
      </c>
      <c r="B403" s="1851" t="s">
        <v>16</v>
      </c>
      <c r="C403" s="0" t="s">
        <v>2439</v>
      </c>
      <c r="D403" s="0" t="s">
        <v>2440</v>
      </c>
      <c r="E403" s="0" t="s">
        <v>2441</v>
      </c>
      <c r="F403" s="0" t="s">
        <v>2313</v>
      </c>
      <c r="G403" s="0" t="s">
        <v>22</v>
      </c>
      <c r="H403" s="0" t="s">
        <v>22</v>
      </c>
      <c r="I403" s="0" t="s">
        <v>904</v>
      </c>
    </row>
    <row customHeight="1" ht="11.25">
      <c r="A404" s="1851" t="s">
        <v>2262</v>
      </c>
      <c r="B404" s="1851" t="s">
        <v>16</v>
      </c>
      <c r="C404" s="0" t="s">
        <v>2442</v>
      </c>
      <c r="D404" s="0" t="s">
        <v>2443</v>
      </c>
      <c r="E404" s="0" t="s">
        <v>2444</v>
      </c>
      <c r="F404" s="0" t="s">
        <v>2445</v>
      </c>
      <c r="G404" s="0" t="s">
        <v>2446</v>
      </c>
      <c r="H404" s="0" t="s">
        <v>22</v>
      </c>
      <c r="I404" s="0" t="s">
        <v>904</v>
      </c>
    </row>
    <row customHeight="1" ht="11.25">
      <c r="A405" s="1851" t="s">
        <v>2262</v>
      </c>
      <c r="B405" s="1851" t="s">
        <v>16</v>
      </c>
      <c r="C405" s="0" t="s">
        <v>2447</v>
      </c>
      <c r="D405" s="0" t="s">
        <v>2448</v>
      </c>
      <c r="E405" s="0" t="s">
        <v>2449</v>
      </c>
      <c r="F405" s="0" t="s">
        <v>2445</v>
      </c>
      <c r="G405" s="0" t="s">
        <v>2450</v>
      </c>
      <c r="H405" s="0" t="s">
        <v>22</v>
      </c>
      <c r="I405" s="0" t="s">
        <v>904</v>
      </c>
    </row>
    <row customHeight="1" ht="11.25">
      <c r="A406" s="1851" t="s">
        <v>2262</v>
      </c>
      <c r="B406" s="1851" t="s">
        <v>16</v>
      </c>
      <c r="C406" s="0" t="s">
        <v>2457</v>
      </c>
      <c r="D406" s="0" t="s">
        <v>2458</v>
      </c>
      <c r="E406" s="0" t="s">
        <v>2459</v>
      </c>
      <c r="F406" s="0" t="s">
        <v>2313</v>
      </c>
      <c r="G406" s="0" t="s">
        <v>2460</v>
      </c>
      <c r="H406" s="0" t="s">
        <v>22</v>
      </c>
      <c r="I406" s="0" t="s">
        <v>904</v>
      </c>
    </row>
    <row customHeight="1" ht="11.25">
      <c r="A407" s="1851" t="s">
        <v>2262</v>
      </c>
      <c r="B407" s="1851" t="s">
        <v>16</v>
      </c>
      <c r="C407" s="0" t="s">
        <v>2461</v>
      </c>
      <c r="D407" s="0" t="s">
        <v>2462</v>
      </c>
      <c r="E407" s="0" t="s">
        <v>2463</v>
      </c>
      <c r="F407" s="0" t="s">
        <v>2313</v>
      </c>
      <c r="G407" s="0" t="s">
        <v>2464</v>
      </c>
      <c r="H407" s="0" t="s">
        <v>22</v>
      </c>
      <c r="I407" s="0" t="s">
        <v>904</v>
      </c>
    </row>
    <row customHeight="1" ht="11.25">
      <c r="A408" s="1851" t="s">
        <v>2262</v>
      </c>
      <c r="B408" s="1851" t="s">
        <v>16</v>
      </c>
      <c r="C408" s="0" t="s">
        <v>2473</v>
      </c>
      <c r="D408" s="0" t="s">
        <v>2474</v>
      </c>
      <c r="E408" s="0" t="s">
        <v>2475</v>
      </c>
      <c r="F408" s="0" t="s">
        <v>2298</v>
      </c>
      <c r="G408" s="0" t="s">
        <v>2476</v>
      </c>
      <c r="H408" s="0" t="s">
        <v>22</v>
      </c>
      <c r="I408" s="0" t="s">
        <v>904</v>
      </c>
    </row>
    <row customHeight="1" ht="11.25">
      <c r="A409" s="1851" t="s">
        <v>2262</v>
      </c>
      <c r="B409" s="1851" t="s">
        <v>16</v>
      </c>
      <c r="C409" s="0" t="s">
        <v>2477</v>
      </c>
      <c r="D409" s="0" t="s">
        <v>2478</v>
      </c>
      <c r="E409" s="0" t="s">
        <v>2479</v>
      </c>
      <c r="F409" s="0" t="s">
        <v>2480</v>
      </c>
      <c r="G409" s="0" t="s">
        <v>22</v>
      </c>
      <c r="H409" s="0" t="s">
        <v>22</v>
      </c>
      <c r="I409" s="0" t="s">
        <v>904</v>
      </c>
    </row>
    <row customHeight="1" ht="11.25">
      <c r="A410" s="1851" t="s">
        <v>2262</v>
      </c>
      <c r="B410" s="1851" t="s">
        <v>16</v>
      </c>
      <c r="C410" s="0" t="s">
        <v>2481</v>
      </c>
      <c r="D410" s="0" t="s">
        <v>2482</v>
      </c>
      <c r="E410" s="0" t="s">
        <v>2483</v>
      </c>
      <c r="F410" s="0" t="s">
        <v>2423</v>
      </c>
      <c r="G410" s="0" t="s">
        <v>22</v>
      </c>
      <c r="H410" s="0" t="s">
        <v>22</v>
      </c>
      <c r="I410" s="0" t="s">
        <v>904</v>
      </c>
    </row>
    <row customHeight="1" ht="11.25">
      <c r="A411" s="1851" t="s">
        <v>2262</v>
      </c>
      <c r="B411" s="1851" t="s">
        <v>16</v>
      </c>
      <c r="C411" s="0" t="s">
        <v>2484</v>
      </c>
      <c r="D411" s="0" t="s">
        <v>2485</v>
      </c>
      <c r="E411" s="0" t="s">
        <v>2486</v>
      </c>
      <c r="F411" s="0" t="s">
        <v>2487</v>
      </c>
      <c r="G411" s="0" t="s">
        <v>22</v>
      </c>
      <c r="H411" s="0" t="s">
        <v>22</v>
      </c>
      <c r="I411" s="0" t="s">
        <v>904</v>
      </c>
    </row>
    <row customHeight="1" ht="11.25">
      <c r="A412" s="1851" t="s">
        <v>2262</v>
      </c>
      <c r="B412" s="1851" t="s">
        <v>16</v>
      </c>
      <c r="C412" s="0" t="s">
        <v>2488</v>
      </c>
      <c r="D412" s="0" t="s">
        <v>2489</v>
      </c>
      <c r="E412" s="0" t="s">
        <v>2490</v>
      </c>
      <c r="F412" s="0" t="s">
        <v>2423</v>
      </c>
      <c r="G412" s="0" t="s">
        <v>22</v>
      </c>
      <c r="H412" s="0" t="s">
        <v>22</v>
      </c>
      <c r="I412" s="0" t="s">
        <v>904</v>
      </c>
    </row>
    <row customHeight="1" ht="11.25">
      <c r="A413" s="1851" t="s">
        <v>2262</v>
      </c>
      <c r="B413" s="1851" t="s">
        <v>16</v>
      </c>
      <c r="C413" s="0" t="s">
        <v>13</v>
      </c>
      <c r="D413" s="0" t="s">
        <v>47</v>
      </c>
      <c r="E413" s="0" t="s">
        <v>50</v>
      </c>
      <c r="F413" s="0" t="s">
        <v>52</v>
      </c>
      <c r="G413" s="0" t="s">
        <v>22</v>
      </c>
      <c r="H413" s="0" t="s">
        <v>22</v>
      </c>
      <c r="I413" s="0" t="s">
        <v>904</v>
      </c>
    </row>
    <row customHeight="1" ht="11.25">
      <c r="A414" s="1851" t="s">
        <v>2262</v>
      </c>
      <c r="B414" s="1851" t="s">
        <v>16</v>
      </c>
      <c r="C414" s="0" t="s">
        <v>2491</v>
      </c>
      <c r="D414" s="0" t="s">
        <v>2492</v>
      </c>
      <c r="E414" s="0" t="s">
        <v>2493</v>
      </c>
      <c r="F414" s="0" t="s">
        <v>2270</v>
      </c>
      <c r="G414" s="0" t="s">
        <v>2494</v>
      </c>
      <c r="H414" s="0" t="s">
        <v>22</v>
      </c>
      <c r="I414" s="0" t="s">
        <v>904</v>
      </c>
    </row>
    <row customHeight="1" ht="11.25">
      <c r="A415" s="1851" t="s">
        <v>2262</v>
      </c>
      <c r="B415" s="1851" t="s">
        <v>16</v>
      </c>
      <c r="C415" s="0" t="s">
        <v>2495</v>
      </c>
      <c r="D415" s="0" t="s">
        <v>2496</v>
      </c>
      <c r="E415" s="0" t="s">
        <v>2497</v>
      </c>
      <c r="F415" s="0" t="s">
        <v>2270</v>
      </c>
      <c r="G415" s="0" t="s">
        <v>22</v>
      </c>
      <c r="H415" s="0" t="s">
        <v>22</v>
      </c>
      <c r="I415" s="0" t="s">
        <v>904</v>
      </c>
    </row>
    <row customHeight="1" ht="11.25">
      <c r="A416" s="1851" t="s">
        <v>2262</v>
      </c>
      <c r="B416" s="1851" t="s">
        <v>16</v>
      </c>
      <c r="C416" s="0" t="s">
        <v>2498</v>
      </c>
      <c r="D416" s="0" t="s">
        <v>2499</v>
      </c>
      <c r="E416" s="0" t="s">
        <v>2500</v>
      </c>
      <c r="F416" s="0" t="s">
        <v>2501</v>
      </c>
      <c r="G416" s="0" t="s">
        <v>22</v>
      </c>
      <c r="H416" s="0" t="s">
        <v>22</v>
      </c>
      <c r="I416" s="0" t="s">
        <v>904</v>
      </c>
    </row>
    <row customHeight="1" ht="11.25">
      <c r="A417" s="1851" t="s">
        <v>2262</v>
      </c>
      <c r="B417" s="1851" t="s">
        <v>16</v>
      </c>
      <c r="C417" s="0" t="s">
        <v>2502</v>
      </c>
      <c r="D417" s="0" t="s">
        <v>2503</v>
      </c>
      <c r="E417" s="0" t="s">
        <v>2504</v>
      </c>
      <c r="F417" s="0" t="s">
        <v>2270</v>
      </c>
      <c r="G417" s="0" t="s">
        <v>2505</v>
      </c>
      <c r="H417" s="0" t="s">
        <v>22</v>
      </c>
      <c r="I417" s="0" t="s">
        <v>904</v>
      </c>
    </row>
    <row customHeight="1" ht="11.25">
      <c r="A418" s="1851" t="s">
        <v>2262</v>
      </c>
      <c r="B418" s="1851" t="s">
        <v>16</v>
      </c>
      <c r="C418" s="0" t="s">
        <v>2513</v>
      </c>
      <c r="D418" s="0" t="s">
        <v>2514</v>
      </c>
      <c r="E418" s="0" t="s">
        <v>2515</v>
      </c>
      <c r="F418" s="0" t="s">
        <v>2321</v>
      </c>
      <c r="G418" s="0" t="s">
        <v>2516</v>
      </c>
      <c r="H418" s="0" t="s">
        <v>22</v>
      </c>
      <c r="I418" s="0" t="s">
        <v>904</v>
      </c>
    </row>
    <row customHeight="1" ht="11.25">
      <c r="A419" s="1851" t="s">
        <v>2262</v>
      </c>
      <c r="B419" s="1851" t="s">
        <v>16</v>
      </c>
      <c r="C419" s="0" t="s">
        <v>2517</v>
      </c>
      <c r="D419" s="0" t="s">
        <v>2518</v>
      </c>
      <c r="E419" s="0" t="s">
        <v>2519</v>
      </c>
      <c r="F419" s="0" t="s">
        <v>2290</v>
      </c>
      <c r="G419" s="0" t="s">
        <v>2520</v>
      </c>
      <c r="H419" s="0" t="s">
        <v>22</v>
      </c>
      <c r="I419" s="0" t="s">
        <v>904</v>
      </c>
    </row>
    <row customHeight="1" ht="11.25">
      <c r="A420" s="1851" t="s">
        <v>2262</v>
      </c>
      <c r="B420" s="1851" t="s">
        <v>16</v>
      </c>
      <c r="C420" s="0" t="s">
        <v>2521</v>
      </c>
      <c r="D420" s="0" t="s">
        <v>2522</v>
      </c>
      <c r="E420" s="0" t="s">
        <v>2523</v>
      </c>
      <c r="F420" s="0" t="s">
        <v>2270</v>
      </c>
      <c r="G420" s="0" t="s">
        <v>2524</v>
      </c>
      <c r="H420" s="0" t="s">
        <v>22</v>
      </c>
      <c r="I420" s="0" t="s">
        <v>904</v>
      </c>
    </row>
    <row customHeight="1" ht="11.25">
      <c r="A421" s="1851" t="s">
        <v>2262</v>
      </c>
      <c r="B421" s="1851" t="s">
        <v>16</v>
      </c>
      <c r="C421" s="0" t="s">
        <v>2525</v>
      </c>
      <c r="D421" s="0" t="s">
        <v>2526</v>
      </c>
      <c r="E421" s="0" t="s">
        <v>2527</v>
      </c>
      <c r="F421" s="0" t="s">
        <v>2487</v>
      </c>
      <c r="G421" s="0" t="s">
        <v>22</v>
      </c>
      <c r="H421" s="0" t="s">
        <v>22</v>
      </c>
      <c r="I421" s="0" t="s">
        <v>904</v>
      </c>
    </row>
    <row customHeight="1" ht="11.25">
      <c r="A422" s="1851" t="s">
        <v>2262</v>
      </c>
      <c r="B422" s="1851" t="s">
        <v>16</v>
      </c>
      <c r="C422" s="0" t="s">
        <v>2542</v>
      </c>
      <c r="D422" s="0" t="s">
        <v>2543</v>
      </c>
      <c r="E422" s="0" t="s">
        <v>2544</v>
      </c>
      <c r="F422" s="0" t="s">
        <v>2428</v>
      </c>
      <c r="G422" s="0" t="s">
        <v>22</v>
      </c>
      <c r="H422" s="0" t="s">
        <v>22</v>
      </c>
      <c r="I422" s="0" t="s">
        <v>904</v>
      </c>
    </row>
    <row customHeight="1" ht="11.25">
      <c r="A423" s="1851" t="s">
        <v>2262</v>
      </c>
      <c r="B423" s="1851" t="s">
        <v>16</v>
      </c>
      <c r="C423" s="0" t="s">
        <v>2915</v>
      </c>
      <c r="D423" s="0" t="s">
        <v>2916</v>
      </c>
      <c r="E423" s="0" t="s">
        <v>2392</v>
      </c>
      <c r="F423" s="0" t="s">
        <v>2917</v>
      </c>
      <c r="G423" s="0" t="s">
        <v>22</v>
      </c>
      <c r="H423" s="0" t="s">
        <v>22</v>
      </c>
      <c r="I423" s="0" t="s">
        <v>904</v>
      </c>
    </row>
    <row customHeight="1" ht="11.25">
      <c r="A424" s="1851" t="s">
        <v>2262</v>
      </c>
      <c r="B424" s="1851" t="s">
        <v>16</v>
      </c>
      <c r="C424" s="0" t="s">
        <v>2918</v>
      </c>
      <c r="D424" s="0" t="s">
        <v>2919</v>
      </c>
      <c r="E424" s="0" t="s">
        <v>2920</v>
      </c>
      <c r="F424" s="0" t="s">
        <v>2325</v>
      </c>
      <c r="G424" s="0" t="s">
        <v>2921</v>
      </c>
      <c r="H424" s="0" t="s">
        <v>22</v>
      </c>
      <c r="I424" s="0" t="s">
        <v>904</v>
      </c>
    </row>
    <row customHeight="1" ht="11.25">
      <c r="A425" s="1851" t="s">
        <v>2262</v>
      </c>
      <c r="B425" s="1851" t="s">
        <v>16</v>
      </c>
      <c r="C425" s="0" t="s">
        <v>2559</v>
      </c>
      <c r="D425" s="0" t="s">
        <v>2560</v>
      </c>
      <c r="E425" s="0" t="s">
        <v>2561</v>
      </c>
      <c r="F425" s="0" t="s">
        <v>2562</v>
      </c>
      <c r="G425" s="0" t="s">
        <v>2563</v>
      </c>
      <c r="H425" s="0" t="s">
        <v>22</v>
      </c>
      <c r="I425" s="0" t="s">
        <v>904</v>
      </c>
    </row>
    <row customHeight="1" ht="11.25">
      <c r="A426" s="1851" t="s">
        <v>2262</v>
      </c>
      <c r="B426" s="1851" t="s">
        <v>16</v>
      </c>
      <c r="C426" s="0" t="s">
        <v>2564</v>
      </c>
      <c r="D426" s="0" t="s">
        <v>2560</v>
      </c>
      <c r="E426" s="0" t="s">
        <v>2561</v>
      </c>
      <c r="F426" s="0" t="s">
        <v>2565</v>
      </c>
      <c r="G426" s="0" t="s">
        <v>22</v>
      </c>
      <c r="H426" s="0" t="s">
        <v>22</v>
      </c>
      <c r="I426" s="0" t="s">
        <v>904</v>
      </c>
    </row>
    <row customHeight="1" ht="11.25">
      <c r="A427" s="1851" t="s">
        <v>2262</v>
      </c>
      <c r="B427" s="1851" t="s">
        <v>16</v>
      </c>
      <c r="C427" s="0" t="s">
        <v>2569</v>
      </c>
      <c r="D427" s="0" t="s">
        <v>2570</v>
      </c>
      <c r="E427" s="0" t="s">
        <v>2265</v>
      </c>
      <c r="F427" s="0" t="s">
        <v>2571</v>
      </c>
      <c r="G427" s="0" t="s">
        <v>22</v>
      </c>
      <c r="H427" s="0" t="s">
        <v>22</v>
      </c>
      <c r="I427" s="0" t="s">
        <v>904</v>
      </c>
    </row>
    <row customHeight="1" ht="11.25">
      <c r="A428" s="1851" t="s">
        <v>2262</v>
      </c>
      <c r="B428" s="1851" t="s">
        <v>16</v>
      </c>
      <c r="C428" s="0" t="s">
        <v>2572</v>
      </c>
      <c r="D428" s="0" t="s">
        <v>2573</v>
      </c>
      <c r="E428" s="0" t="s">
        <v>2265</v>
      </c>
      <c r="F428" s="0" t="s">
        <v>2574</v>
      </c>
      <c r="G428" s="0" t="s">
        <v>22</v>
      </c>
      <c r="H428" s="0" t="s">
        <v>22</v>
      </c>
      <c r="I428" s="0" t="s">
        <v>904</v>
      </c>
    </row>
    <row customHeight="1" ht="11.25">
      <c r="A429" s="1851" t="s">
        <v>2262</v>
      </c>
      <c r="B429" s="1851" t="s">
        <v>16</v>
      </c>
      <c r="C429" s="0" t="s">
        <v>2575</v>
      </c>
      <c r="D429" s="0" t="s">
        <v>2576</v>
      </c>
      <c r="E429" s="0" t="s">
        <v>2265</v>
      </c>
      <c r="F429" s="0" t="s">
        <v>2577</v>
      </c>
      <c r="G429" s="0" t="s">
        <v>22</v>
      </c>
      <c r="H429" s="0" t="s">
        <v>22</v>
      </c>
      <c r="I429" s="0" t="s">
        <v>904</v>
      </c>
    </row>
    <row customHeight="1" ht="11.25">
      <c r="A430" s="1851" t="s">
        <v>2262</v>
      </c>
      <c r="B430" s="1851" t="s">
        <v>16</v>
      </c>
      <c r="C430" s="0" t="s">
        <v>2578</v>
      </c>
      <c r="D430" s="0" t="s">
        <v>2579</v>
      </c>
      <c r="E430" s="0" t="s">
        <v>2265</v>
      </c>
      <c r="F430" s="0" t="s">
        <v>2580</v>
      </c>
      <c r="G430" s="0" t="s">
        <v>22</v>
      </c>
      <c r="H430" s="0" t="s">
        <v>22</v>
      </c>
      <c r="I430" s="0" t="s">
        <v>904</v>
      </c>
    </row>
    <row customHeight="1" ht="11.25">
      <c r="A431" s="1851" t="s">
        <v>2262</v>
      </c>
      <c r="B431" s="1851" t="s">
        <v>16</v>
      </c>
      <c r="C431" s="0" t="s">
        <v>2581</v>
      </c>
      <c r="D431" s="0" t="s">
        <v>2582</v>
      </c>
      <c r="E431" s="0" t="s">
        <v>2265</v>
      </c>
      <c r="F431" s="0" t="s">
        <v>2583</v>
      </c>
      <c r="G431" s="0" t="s">
        <v>22</v>
      </c>
      <c r="H431" s="0" t="s">
        <v>22</v>
      </c>
      <c r="I431" s="0" t="s">
        <v>904</v>
      </c>
    </row>
    <row customHeight="1" ht="11.25">
      <c r="A432" s="1851" t="s">
        <v>2262</v>
      </c>
      <c r="B432" s="1851" t="s">
        <v>16</v>
      </c>
      <c r="C432" s="0" t="s">
        <v>2584</v>
      </c>
      <c r="D432" s="0" t="s">
        <v>2585</v>
      </c>
      <c r="E432" s="0" t="s">
        <v>2265</v>
      </c>
      <c r="F432" s="0" t="s">
        <v>2586</v>
      </c>
      <c r="G432" s="0" t="s">
        <v>22</v>
      </c>
      <c r="H432" s="0" t="s">
        <v>22</v>
      </c>
      <c r="I432" s="0" t="s">
        <v>904</v>
      </c>
    </row>
    <row customHeight="1" ht="11.25">
      <c r="A433" s="1851" t="s">
        <v>2262</v>
      </c>
      <c r="B433" s="1851" t="s">
        <v>16</v>
      </c>
      <c r="C433" s="0" t="s">
        <v>2587</v>
      </c>
      <c r="D433" s="0" t="s">
        <v>2588</v>
      </c>
      <c r="E433" s="0" t="s">
        <v>2265</v>
      </c>
      <c r="F433" s="0" t="s">
        <v>2589</v>
      </c>
      <c r="G433" s="0" t="s">
        <v>22</v>
      </c>
      <c r="H433" s="0" t="s">
        <v>22</v>
      </c>
      <c r="I433" s="0" t="s">
        <v>904</v>
      </c>
    </row>
    <row customHeight="1" ht="11.25">
      <c r="A434" s="1851" t="s">
        <v>2262</v>
      </c>
      <c r="B434" s="1851" t="s">
        <v>16</v>
      </c>
      <c r="C434" s="0" t="s">
        <v>2590</v>
      </c>
      <c r="D434" s="0" t="s">
        <v>2591</v>
      </c>
      <c r="E434" s="0" t="s">
        <v>2265</v>
      </c>
      <c r="F434" s="0" t="s">
        <v>2592</v>
      </c>
      <c r="G434" s="0" t="s">
        <v>22</v>
      </c>
      <c r="H434" s="0" t="s">
        <v>22</v>
      </c>
      <c r="I434" s="0" t="s">
        <v>904</v>
      </c>
    </row>
    <row customHeight="1" ht="11.25">
      <c r="A435" s="1851" t="s">
        <v>2262</v>
      </c>
      <c r="B435" s="1851" t="s">
        <v>16</v>
      </c>
      <c r="C435" s="0" t="s">
        <v>2593</v>
      </c>
      <c r="D435" s="0" t="s">
        <v>2594</v>
      </c>
      <c r="E435" s="0" t="s">
        <v>2265</v>
      </c>
      <c r="F435" s="0" t="s">
        <v>2595</v>
      </c>
      <c r="G435" s="0" t="s">
        <v>22</v>
      </c>
      <c r="H435" s="0" t="s">
        <v>22</v>
      </c>
      <c r="I435" s="0" t="s">
        <v>904</v>
      </c>
    </row>
    <row customHeight="1" ht="11.25">
      <c r="A436" s="1851" t="s">
        <v>2262</v>
      </c>
      <c r="B436" s="1851" t="s">
        <v>16</v>
      </c>
      <c r="C436" s="0" t="s">
        <v>2596</v>
      </c>
      <c r="D436" s="0" t="s">
        <v>2597</v>
      </c>
      <c r="E436" s="0" t="s">
        <v>2598</v>
      </c>
      <c r="F436" s="0" t="s">
        <v>2599</v>
      </c>
      <c r="G436" s="0" t="s">
        <v>22</v>
      </c>
      <c r="H436" s="0" t="s">
        <v>22</v>
      </c>
      <c r="I436" s="0" t="s">
        <v>904</v>
      </c>
    </row>
    <row customHeight="1" ht="11.25">
      <c r="A437" s="1851" t="s">
        <v>2262</v>
      </c>
      <c r="B437" s="1851" t="s">
        <v>16</v>
      </c>
      <c r="C437" s="0" t="s">
        <v>2600</v>
      </c>
      <c r="D437" s="0" t="s">
        <v>2601</v>
      </c>
      <c r="E437" s="0" t="s">
        <v>2598</v>
      </c>
      <c r="F437" s="0" t="s">
        <v>2602</v>
      </c>
      <c r="G437" s="0" t="s">
        <v>22</v>
      </c>
      <c r="H437" s="0" t="s">
        <v>22</v>
      </c>
      <c r="I437" s="0" t="s">
        <v>904</v>
      </c>
    </row>
    <row customHeight="1" ht="11.25">
      <c r="A438" s="1851" t="s">
        <v>2262</v>
      </c>
      <c r="B438" s="1851" t="s">
        <v>16</v>
      </c>
      <c r="C438" s="0" t="s">
        <v>2603</v>
      </c>
      <c r="D438" s="0" t="s">
        <v>2604</v>
      </c>
      <c r="E438" s="0" t="s">
        <v>2598</v>
      </c>
      <c r="F438" s="0" t="s">
        <v>2605</v>
      </c>
      <c r="G438" s="0" t="s">
        <v>22</v>
      </c>
      <c r="H438" s="0" t="s">
        <v>22</v>
      </c>
      <c r="I438" s="0" t="s">
        <v>904</v>
      </c>
    </row>
    <row customHeight="1" ht="11.25">
      <c r="A439" s="1851" t="s">
        <v>2262</v>
      </c>
      <c r="B439" s="1851" t="s">
        <v>16</v>
      </c>
      <c r="C439" s="0" t="s">
        <v>2606</v>
      </c>
      <c r="D439" s="0" t="s">
        <v>2607</v>
      </c>
      <c r="E439" s="0" t="s">
        <v>2608</v>
      </c>
      <c r="F439" s="0" t="s">
        <v>2609</v>
      </c>
      <c r="G439" s="0" t="s">
        <v>2610</v>
      </c>
      <c r="H439" s="0" t="s">
        <v>22</v>
      </c>
      <c r="I439" s="0" t="s">
        <v>904</v>
      </c>
    </row>
    <row customHeight="1" ht="11.25">
      <c r="A440" s="1851" t="s">
        <v>2262</v>
      </c>
      <c r="B440" s="1851" t="s">
        <v>16</v>
      </c>
      <c r="C440" s="0" t="s">
        <v>2611</v>
      </c>
      <c r="D440" s="0" t="s">
        <v>2612</v>
      </c>
      <c r="E440" s="0" t="s">
        <v>2613</v>
      </c>
      <c r="F440" s="0" t="s">
        <v>2298</v>
      </c>
      <c r="G440" s="0" t="s">
        <v>22</v>
      </c>
      <c r="H440" s="0" t="s">
        <v>22</v>
      </c>
      <c r="I440" s="0" t="s">
        <v>904</v>
      </c>
    </row>
    <row customHeight="1" ht="11.25">
      <c r="A441" s="1851" t="s">
        <v>2262</v>
      </c>
      <c r="B441" s="1851" t="s">
        <v>16</v>
      </c>
      <c r="C441" s="0" t="s">
        <v>2620</v>
      </c>
      <c r="D441" s="0" t="s">
        <v>2621</v>
      </c>
      <c r="E441" s="0" t="s">
        <v>2273</v>
      </c>
      <c r="F441" s="0" t="s">
        <v>2622</v>
      </c>
      <c r="G441" s="0" t="s">
        <v>22</v>
      </c>
      <c r="H441" s="0" t="s">
        <v>22</v>
      </c>
      <c r="I441" s="0" t="s">
        <v>904</v>
      </c>
    </row>
    <row customHeight="1" ht="11.25">
      <c r="A442" s="1851" t="s">
        <v>2262</v>
      </c>
      <c r="B442" s="1851" t="s">
        <v>16</v>
      </c>
      <c r="C442" s="0" t="s">
        <v>2922</v>
      </c>
      <c r="D442" s="0" t="s">
        <v>2923</v>
      </c>
      <c r="E442" s="0" t="s">
        <v>2273</v>
      </c>
      <c r="F442" s="0" t="s">
        <v>2924</v>
      </c>
      <c r="G442" s="0" t="s">
        <v>22</v>
      </c>
      <c r="H442" s="0" t="s">
        <v>22</v>
      </c>
      <c r="I442" s="0" t="s">
        <v>904</v>
      </c>
    </row>
    <row customHeight="1" ht="11.25">
      <c r="A443" s="1851" t="s">
        <v>2262</v>
      </c>
      <c r="B443" s="1851" t="s">
        <v>16</v>
      </c>
      <c r="C443" s="0" t="s">
        <v>2625</v>
      </c>
      <c r="D443" s="0" t="s">
        <v>2626</v>
      </c>
      <c r="E443" s="0" t="s">
        <v>2627</v>
      </c>
      <c r="F443" s="0" t="s">
        <v>2628</v>
      </c>
      <c r="G443" s="0" t="s">
        <v>22</v>
      </c>
      <c r="H443" s="0" t="s">
        <v>22</v>
      </c>
      <c r="I443" s="0" t="s">
        <v>904</v>
      </c>
    </row>
    <row customHeight="1" ht="11.25">
      <c r="A444" s="1851" t="s">
        <v>2262</v>
      </c>
      <c r="B444" s="1851" t="s">
        <v>16</v>
      </c>
      <c r="C444" s="0" t="s">
        <v>2629</v>
      </c>
      <c r="D444" s="0" t="s">
        <v>2626</v>
      </c>
      <c r="E444" s="0" t="s">
        <v>2627</v>
      </c>
      <c r="F444" s="0" t="s">
        <v>2630</v>
      </c>
      <c r="G444" s="0" t="s">
        <v>2631</v>
      </c>
      <c r="H444" s="0" t="s">
        <v>22</v>
      </c>
      <c r="I444" s="0" t="s">
        <v>904</v>
      </c>
    </row>
    <row customHeight="1" ht="11.25">
      <c r="A445" s="1851" t="s">
        <v>2262</v>
      </c>
      <c r="B445" s="1851" t="s">
        <v>16</v>
      </c>
      <c r="C445" s="0" t="s">
        <v>2636</v>
      </c>
      <c r="D445" s="0" t="s">
        <v>2637</v>
      </c>
      <c r="E445" s="0" t="s">
        <v>2638</v>
      </c>
      <c r="F445" s="0" t="s">
        <v>2321</v>
      </c>
      <c r="G445" s="0" t="s">
        <v>22</v>
      </c>
      <c r="H445" s="0" t="s">
        <v>22</v>
      </c>
      <c r="I445" s="0" t="s">
        <v>904</v>
      </c>
    </row>
    <row customHeight="1" ht="11.25">
      <c r="A446" s="1851" t="s">
        <v>2262</v>
      </c>
      <c r="B446" s="1851" t="s">
        <v>16</v>
      </c>
      <c r="C446" s="0" t="s">
        <v>2639</v>
      </c>
      <c r="D446" s="0" t="s">
        <v>2640</v>
      </c>
      <c r="E446" s="0" t="s">
        <v>2641</v>
      </c>
      <c r="F446" s="0" t="s">
        <v>2309</v>
      </c>
      <c r="G446" s="0" t="s">
        <v>22</v>
      </c>
      <c r="H446" s="0" t="s">
        <v>22</v>
      </c>
      <c r="I446" s="0" t="s">
        <v>904</v>
      </c>
    </row>
    <row customHeight="1" ht="11.25">
      <c r="A447" s="1851" t="s">
        <v>2262</v>
      </c>
      <c r="B447" s="1851" t="s">
        <v>16</v>
      </c>
      <c r="C447" s="0" t="s">
        <v>2642</v>
      </c>
      <c r="D447" s="0" t="s">
        <v>2643</v>
      </c>
      <c r="E447" s="0" t="s">
        <v>2644</v>
      </c>
      <c r="F447" s="0" t="s">
        <v>2357</v>
      </c>
      <c r="G447" s="0" t="s">
        <v>22</v>
      </c>
      <c r="H447" s="0" t="s">
        <v>22</v>
      </c>
      <c r="I447" s="0" t="s">
        <v>904</v>
      </c>
    </row>
    <row customHeight="1" ht="11.25">
      <c r="A448" s="1851" t="s">
        <v>2262</v>
      </c>
      <c r="B448" s="1851" t="s">
        <v>16</v>
      </c>
      <c r="C448" s="0" t="s">
        <v>2651</v>
      </c>
      <c r="D448" s="0" t="s">
        <v>2652</v>
      </c>
      <c r="E448" s="0" t="s">
        <v>2653</v>
      </c>
      <c r="F448" s="0" t="s">
        <v>2270</v>
      </c>
      <c r="G448" s="0" t="s">
        <v>2654</v>
      </c>
      <c r="H448" s="0" t="s">
        <v>22</v>
      </c>
      <c r="I448" s="0" t="s">
        <v>904</v>
      </c>
    </row>
    <row customHeight="1" ht="11.25">
      <c r="A449" s="1851" t="s">
        <v>2262</v>
      </c>
      <c r="B449" s="1851" t="s">
        <v>16</v>
      </c>
      <c r="C449" s="0" t="s">
        <v>2655</v>
      </c>
      <c r="D449" s="0" t="s">
        <v>2656</v>
      </c>
      <c r="E449" s="0" t="s">
        <v>2657</v>
      </c>
      <c r="F449" s="0" t="s">
        <v>2658</v>
      </c>
      <c r="G449" s="0" t="s">
        <v>22</v>
      </c>
      <c r="H449" s="0" t="s">
        <v>22</v>
      </c>
      <c r="I449" s="0" t="s">
        <v>904</v>
      </c>
    </row>
    <row customHeight="1" ht="11.25">
      <c r="A450" s="1851" t="s">
        <v>2262</v>
      </c>
      <c r="B450" s="1851" t="s">
        <v>16</v>
      </c>
      <c r="C450" s="0" t="s">
        <v>2659</v>
      </c>
      <c r="D450" s="0" t="s">
        <v>2660</v>
      </c>
      <c r="E450" s="0" t="s">
        <v>2661</v>
      </c>
      <c r="F450" s="0" t="s">
        <v>2303</v>
      </c>
      <c r="G450" s="0" t="s">
        <v>2662</v>
      </c>
      <c r="H450" s="0" t="s">
        <v>22</v>
      </c>
      <c r="I450" s="0" t="s">
        <v>904</v>
      </c>
    </row>
    <row customHeight="1" ht="11.25">
      <c r="A451" s="1851" t="s">
        <v>2262</v>
      </c>
      <c r="B451" s="1851" t="s">
        <v>16</v>
      </c>
      <c r="C451" s="0" t="s">
        <v>2663</v>
      </c>
      <c r="D451" s="0" t="s">
        <v>2664</v>
      </c>
      <c r="E451" s="0" t="s">
        <v>2665</v>
      </c>
      <c r="F451" s="0" t="s">
        <v>2480</v>
      </c>
      <c r="G451" s="0" t="s">
        <v>22</v>
      </c>
      <c r="H451" s="0" t="s">
        <v>22</v>
      </c>
      <c r="I451" s="0" t="s">
        <v>904</v>
      </c>
    </row>
    <row customHeight="1" ht="11.25">
      <c r="A452" s="1851" t="s">
        <v>2262</v>
      </c>
      <c r="B452" s="1851" t="s">
        <v>16</v>
      </c>
      <c r="C452" s="0" t="s">
        <v>2931</v>
      </c>
      <c r="D452" s="0" t="s">
        <v>2932</v>
      </c>
      <c r="E452" s="0" t="s">
        <v>2933</v>
      </c>
      <c r="F452" s="0" t="s">
        <v>2321</v>
      </c>
      <c r="G452" s="0" t="s">
        <v>22</v>
      </c>
      <c r="H452" s="0" t="s">
        <v>22</v>
      </c>
      <c r="I452" s="0" t="s">
        <v>904</v>
      </c>
    </row>
    <row customHeight="1" ht="11.25">
      <c r="A453" s="1851" t="s">
        <v>2262</v>
      </c>
      <c r="B453" s="1851" t="s">
        <v>16</v>
      </c>
      <c r="C453" s="0" t="s">
        <v>2676</v>
      </c>
      <c r="D453" s="0" t="s">
        <v>2677</v>
      </c>
      <c r="E453" s="0" t="s">
        <v>2678</v>
      </c>
      <c r="F453" s="0" t="s">
        <v>2480</v>
      </c>
      <c r="G453" s="0" t="s">
        <v>22</v>
      </c>
      <c r="H453" s="0" t="s">
        <v>22</v>
      </c>
      <c r="I453" s="0" t="s">
        <v>904</v>
      </c>
    </row>
    <row customHeight="1" ht="11.25">
      <c r="A454" s="1851" t="s">
        <v>2262</v>
      </c>
      <c r="B454" s="1851" t="s">
        <v>16</v>
      </c>
      <c r="C454" s="0" t="s">
        <v>2679</v>
      </c>
      <c r="D454" s="0" t="s">
        <v>2680</v>
      </c>
      <c r="E454" s="0" t="s">
        <v>2681</v>
      </c>
      <c r="F454" s="0" t="s">
        <v>2658</v>
      </c>
      <c r="G454" s="0" t="s">
        <v>22</v>
      </c>
      <c r="H454" s="0" t="s">
        <v>22</v>
      </c>
      <c r="I454" s="0" t="s">
        <v>904</v>
      </c>
    </row>
    <row customHeight="1" ht="11.25">
      <c r="A455" s="1851" t="s">
        <v>2262</v>
      </c>
      <c r="B455" s="1851" t="s">
        <v>16</v>
      </c>
      <c r="C455" s="0" t="s">
        <v>2692</v>
      </c>
      <c r="D455" s="0" t="s">
        <v>2693</v>
      </c>
      <c r="E455" s="0" t="s">
        <v>2694</v>
      </c>
      <c r="F455" s="0" t="s">
        <v>2695</v>
      </c>
      <c r="G455" s="0" t="s">
        <v>2696</v>
      </c>
      <c r="H455" s="0" t="s">
        <v>22</v>
      </c>
      <c r="I455" s="0" t="s">
        <v>904</v>
      </c>
    </row>
    <row customHeight="1" ht="11.25">
      <c r="A456" s="1851" t="s">
        <v>2262</v>
      </c>
      <c r="B456" s="1851" t="s">
        <v>16</v>
      </c>
      <c r="C456" s="0" t="s">
        <v>2697</v>
      </c>
      <c r="D456" s="0" t="s">
        <v>2698</v>
      </c>
      <c r="E456" s="0" t="s">
        <v>2699</v>
      </c>
      <c r="F456" s="0" t="s">
        <v>2658</v>
      </c>
      <c r="G456" s="0" t="s">
        <v>22</v>
      </c>
      <c r="H456" s="0" t="s">
        <v>22</v>
      </c>
      <c r="I456" s="0" t="s">
        <v>904</v>
      </c>
    </row>
    <row customHeight="1" ht="11.25">
      <c r="A457" s="1851" t="s">
        <v>2262</v>
      </c>
      <c r="B457" s="1851" t="s">
        <v>16</v>
      </c>
      <c r="C457" s="0" t="s">
        <v>2710</v>
      </c>
      <c r="D457" s="0" t="s">
        <v>2711</v>
      </c>
      <c r="E457" s="0" t="s">
        <v>2265</v>
      </c>
      <c r="F457" s="0" t="s">
        <v>2712</v>
      </c>
      <c r="G457" s="0" t="s">
        <v>22</v>
      </c>
      <c r="H457" s="0" t="s">
        <v>22</v>
      </c>
      <c r="I457" s="0" t="s">
        <v>904</v>
      </c>
    </row>
    <row customHeight="1" ht="11.25">
      <c r="A458" s="1851" t="s">
        <v>2262</v>
      </c>
      <c r="B458" s="1851" t="s">
        <v>16</v>
      </c>
      <c r="C458" s="0" t="s">
        <v>2934</v>
      </c>
      <c r="D458" s="0" t="s">
        <v>2935</v>
      </c>
      <c r="E458" s="0" t="s">
        <v>2410</v>
      </c>
      <c r="F458" s="0" t="s">
        <v>2936</v>
      </c>
      <c r="G458" s="0" t="s">
        <v>22</v>
      </c>
      <c r="H458" s="0" t="s">
        <v>22</v>
      </c>
      <c r="I458" s="0" t="s">
        <v>904</v>
      </c>
    </row>
    <row customHeight="1" ht="11.25">
      <c r="A459" s="1851" t="s">
        <v>2262</v>
      </c>
      <c r="B459" s="1851" t="s">
        <v>16</v>
      </c>
      <c r="C459" s="0" t="s">
        <v>2937</v>
      </c>
      <c r="D459" s="0" t="s">
        <v>2938</v>
      </c>
      <c r="E459" s="0" t="s">
        <v>2410</v>
      </c>
      <c r="F459" s="0" t="s">
        <v>2303</v>
      </c>
      <c r="G459" s="0" t="s">
        <v>22</v>
      </c>
      <c r="H459" s="0" t="s">
        <v>22</v>
      </c>
      <c r="I459" s="0" t="s">
        <v>904</v>
      </c>
    </row>
    <row customHeight="1" ht="11.25">
      <c r="A460" s="1851" t="s">
        <v>2262</v>
      </c>
      <c r="B460" s="1851" t="s">
        <v>16</v>
      </c>
      <c r="C460" s="0" t="s">
        <v>2722</v>
      </c>
      <c r="D460" s="0" t="s">
        <v>2723</v>
      </c>
      <c r="E460" s="0" t="s">
        <v>2724</v>
      </c>
      <c r="F460" s="0" t="s">
        <v>2725</v>
      </c>
      <c r="G460" s="0" t="s">
        <v>2726</v>
      </c>
      <c r="H460" s="0" t="s">
        <v>22</v>
      </c>
      <c r="I460" s="0" t="s">
        <v>904</v>
      </c>
    </row>
    <row customHeight="1" ht="11.25">
      <c r="A461" s="1851" t="s">
        <v>2262</v>
      </c>
      <c r="B461" s="1851" t="s">
        <v>16</v>
      </c>
      <c r="C461" s="0" t="s">
        <v>2737</v>
      </c>
      <c r="D461" s="0" t="s">
        <v>2738</v>
      </c>
      <c r="E461" s="0" t="s">
        <v>2739</v>
      </c>
      <c r="F461" s="0" t="s">
        <v>2368</v>
      </c>
      <c r="G461" s="0" t="s">
        <v>22</v>
      </c>
      <c r="H461" s="0" t="s">
        <v>22</v>
      </c>
      <c r="I461" s="0" t="s">
        <v>904</v>
      </c>
    </row>
    <row customHeight="1" ht="11.25">
      <c r="A462" s="1851" t="s">
        <v>2262</v>
      </c>
      <c r="B462" s="1851" t="s">
        <v>16</v>
      </c>
      <c r="C462" s="0" t="s">
        <v>2984</v>
      </c>
      <c r="D462" s="0" t="s">
        <v>2985</v>
      </c>
      <c r="E462" s="0" t="s">
        <v>2986</v>
      </c>
      <c r="F462" s="0" t="s">
        <v>2321</v>
      </c>
      <c r="G462" s="0" t="s">
        <v>22</v>
      </c>
      <c r="H462" s="0" t="s">
        <v>22</v>
      </c>
      <c r="I462" s="0" t="s">
        <v>904</v>
      </c>
    </row>
    <row customHeight="1" ht="11.25">
      <c r="A463" s="1851" t="s">
        <v>2262</v>
      </c>
      <c r="B463" s="1851" t="s">
        <v>16</v>
      </c>
      <c r="C463" s="0" t="s">
        <v>2758</v>
      </c>
      <c r="D463" s="0" t="s">
        <v>2759</v>
      </c>
      <c r="E463" s="0" t="s">
        <v>2760</v>
      </c>
      <c r="F463" s="0" t="s">
        <v>2368</v>
      </c>
      <c r="G463" s="0" t="s">
        <v>22</v>
      </c>
      <c r="H463" s="0" t="s">
        <v>22</v>
      </c>
      <c r="I463" s="0" t="s">
        <v>904</v>
      </c>
    </row>
    <row customHeight="1" ht="11.25">
      <c r="A464" s="1851" t="s">
        <v>2262</v>
      </c>
      <c r="B464" s="1851" t="s">
        <v>16</v>
      </c>
      <c r="C464" s="0" t="s">
        <v>2765</v>
      </c>
      <c r="D464" s="0" t="s">
        <v>2766</v>
      </c>
      <c r="E464" s="0" t="s">
        <v>2767</v>
      </c>
      <c r="F464" s="0" t="s">
        <v>2368</v>
      </c>
      <c r="G464" s="0" t="s">
        <v>22</v>
      </c>
      <c r="H464" s="0" t="s">
        <v>22</v>
      </c>
      <c r="I464" s="0" t="s">
        <v>904</v>
      </c>
    </row>
    <row customHeight="1" ht="11.25">
      <c r="A465" s="1851" t="s">
        <v>2262</v>
      </c>
      <c r="B465" s="1851" t="s">
        <v>16</v>
      </c>
      <c r="C465" s="0" t="s">
        <v>2768</v>
      </c>
      <c r="D465" s="0" t="s">
        <v>2769</v>
      </c>
      <c r="E465" s="0" t="s">
        <v>2627</v>
      </c>
      <c r="F465" s="0" t="s">
        <v>2770</v>
      </c>
      <c r="G465" s="0" t="s">
        <v>22</v>
      </c>
      <c r="H465" s="0" t="s">
        <v>22</v>
      </c>
      <c r="I465" s="0" t="s">
        <v>904</v>
      </c>
    </row>
    <row customHeight="1" ht="11.25">
      <c r="A466" s="1851" t="s">
        <v>2262</v>
      </c>
      <c r="B466" s="1851" t="s">
        <v>16</v>
      </c>
      <c r="C466" s="0" t="s">
        <v>2775</v>
      </c>
      <c r="D466" s="0" t="s">
        <v>2776</v>
      </c>
      <c r="E466" s="0" t="s">
        <v>2777</v>
      </c>
      <c r="F466" s="0" t="s">
        <v>2333</v>
      </c>
      <c r="G466" s="0" t="s">
        <v>2778</v>
      </c>
      <c r="H466" s="0" t="s">
        <v>22</v>
      </c>
      <c r="I466" s="0" t="s">
        <v>904</v>
      </c>
    </row>
    <row customHeight="1" ht="11.25">
      <c r="A467" s="1851" t="s">
        <v>2262</v>
      </c>
      <c r="B467" s="1851" t="s">
        <v>16</v>
      </c>
      <c r="C467" s="0" t="s">
        <v>2945</v>
      </c>
      <c r="D467" s="0" t="s">
        <v>2946</v>
      </c>
      <c r="E467" s="0" t="s">
        <v>2947</v>
      </c>
      <c r="F467" s="0" t="s">
        <v>2298</v>
      </c>
      <c r="G467" s="0" t="s">
        <v>22</v>
      </c>
      <c r="H467" s="0" t="s">
        <v>22</v>
      </c>
      <c r="I467" s="0" t="s">
        <v>904</v>
      </c>
    </row>
    <row customHeight="1" ht="11.25">
      <c r="A468" s="1851" t="s">
        <v>2262</v>
      </c>
      <c r="B468" s="1851" t="s">
        <v>16</v>
      </c>
      <c r="C468" s="0" t="s">
        <v>2779</v>
      </c>
      <c r="D468" s="0" t="s">
        <v>2780</v>
      </c>
      <c r="E468" s="0" t="s">
        <v>2781</v>
      </c>
      <c r="F468" s="0" t="s">
        <v>2321</v>
      </c>
      <c r="G468" s="0" t="s">
        <v>2782</v>
      </c>
      <c r="H468" s="0" t="s">
        <v>22</v>
      </c>
      <c r="I468" s="0" t="s">
        <v>904</v>
      </c>
    </row>
    <row customHeight="1" ht="11.25">
      <c r="A469" s="1851" t="s">
        <v>2262</v>
      </c>
      <c r="B469" s="1851" t="s">
        <v>16</v>
      </c>
      <c r="C469" s="0" t="s">
        <v>2951</v>
      </c>
      <c r="D469" s="0" t="s">
        <v>2952</v>
      </c>
      <c r="E469" s="0" t="s">
        <v>2953</v>
      </c>
      <c r="F469" s="0" t="s">
        <v>2954</v>
      </c>
      <c r="G469" s="0" t="s">
        <v>22</v>
      </c>
      <c r="H469" s="0" t="s">
        <v>22</v>
      </c>
      <c r="I469" s="0" t="s">
        <v>904</v>
      </c>
    </row>
    <row customHeight="1" ht="11.25">
      <c r="A470" s="1851" t="s">
        <v>2262</v>
      </c>
      <c r="B470" s="1851" t="s">
        <v>16</v>
      </c>
      <c r="C470" s="0" t="s">
        <v>2958</v>
      </c>
      <c r="D470" s="0" t="s">
        <v>2959</v>
      </c>
      <c r="E470" s="0" t="s">
        <v>2960</v>
      </c>
      <c r="F470" s="0" t="s">
        <v>2313</v>
      </c>
      <c r="G470" s="0" t="s">
        <v>22</v>
      </c>
      <c r="H470" s="0" t="s">
        <v>22</v>
      </c>
      <c r="I470" s="0" t="s">
        <v>904</v>
      </c>
    </row>
    <row customHeight="1" ht="11.25">
      <c r="A471" s="1851" t="s">
        <v>2262</v>
      </c>
      <c r="B471" s="1851" t="s">
        <v>16</v>
      </c>
      <c r="C471" s="0" t="s">
        <v>2987</v>
      </c>
      <c r="D471" s="0" t="s">
        <v>2988</v>
      </c>
      <c r="E471" s="0" t="s">
        <v>2989</v>
      </c>
      <c r="F471" s="0" t="s">
        <v>2325</v>
      </c>
      <c r="G471" s="0" t="s">
        <v>22</v>
      </c>
      <c r="H471" s="0" t="s">
        <v>22</v>
      </c>
      <c r="I471" s="0" t="s">
        <v>904</v>
      </c>
    </row>
    <row customHeight="1" ht="11.25">
      <c r="A472" s="1851" t="s">
        <v>2262</v>
      </c>
      <c r="B472" s="1851" t="s">
        <v>16</v>
      </c>
      <c r="C472" s="0" t="s">
        <v>2800</v>
      </c>
      <c r="D472" s="0" t="s">
        <v>2801</v>
      </c>
      <c r="E472" s="0" t="s">
        <v>2802</v>
      </c>
      <c r="F472" s="0" t="s">
        <v>2803</v>
      </c>
      <c r="G472" s="0" t="s">
        <v>22</v>
      </c>
      <c r="H472" s="0" t="s">
        <v>22</v>
      </c>
      <c r="I472" s="0" t="s">
        <v>904</v>
      </c>
    </row>
    <row customHeight="1" ht="11.25">
      <c r="A473" s="1851" t="s">
        <v>2262</v>
      </c>
      <c r="B473" s="1851" t="s">
        <v>16</v>
      </c>
      <c r="C473" s="0" t="s">
        <v>2961</v>
      </c>
      <c r="D473" s="0" t="s">
        <v>2962</v>
      </c>
      <c r="E473" s="0" t="s">
        <v>2963</v>
      </c>
      <c r="F473" s="0" t="s">
        <v>2303</v>
      </c>
      <c r="G473" s="0" t="s">
        <v>2964</v>
      </c>
      <c r="H473" s="0" t="s">
        <v>22</v>
      </c>
      <c r="I473" s="0" t="s">
        <v>904</v>
      </c>
    </row>
    <row customHeight="1" ht="11.25">
      <c r="A474" s="1851" t="s">
        <v>2262</v>
      </c>
      <c r="B474" s="1851" t="s">
        <v>16</v>
      </c>
      <c r="C474" s="0" t="s">
        <v>2804</v>
      </c>
      <c r="D474" s="0" t="s">
        <v>2805</v>
      </c>
      <c r="E474" s="0" t="s">
        <v>2806</v>
      </c>
      <c r="F474" s="0" t="s">
        <v>2303</v>
      </c>
      <c r="G474" s="0" t="s">
        <v>22</v>
      </c>
      <c r="H474" s="0" t="s">
        <v>22</v>
      </c>
      <c r="I474" s="0" t="s">
        <v>904</v>
      </c>
    </row>
    <row customHeight="1" ht="11.25">
      <c r="A475" s="1851" t="s">
        <v>2262</v>
      </c>
      <c r="B475" s="1851" t="s">
        <v>16</v>
      </c>
      <c r="C475" s="0" t="s">
        <v>2810</v>
      </c>
      <c r="D475" s="0" t="s">
        <v>2811</v>
      </c>
      <c r="E475" s="0" t="s">
        <v>2812</v>
      </c>
      <c r="F475" s="0" t="s">
        <v>2813</v>
      </c>
      <c r="G475" s="0" t="s">
        <v>22</v>
      </c>
      <c r="H475" s="0" t="s">
        <v>22</v>
      </c>
      <c r="I475" s="0" t="s">
        <v>904</v>
      </c>
    </row>
    <row customHeight="1" ht="11.25">
      <c r="A476" s="1851" t="s">
        <v>2262</v>
      </c>
      <c r="B476" s="1851" t="s">
        <v>16</v>
      </c>
      <c r="C476" s="0" t="s">
        <v>2814</v>
      </c>
      <c r="D476" s="0" t="s">
        <v>2815</v>
      </c>
      <c r="E476" s="0" t="s">
        <v>2816</v>
      </c>
      <c r="F476" s="0" t="s">
        <v>2357</v>
      </c>
      <c r="G476" s="0" t="s">
        <v>2817</v>
      </c>
      <c r="H476" s="0" t="s">
        <v>22</v>
      </c>
      <c r="I476" s="0" t="s">
        <v>904</v>
      </c>
    </row>
    <row customHeight="1" ht="11.25">
      <c r="A477" s="1851" t="s">
        <v>2262</v>
      </c>
      <c r="B477" s="1851" t="s">
        <v>16</v>
      </c>
      <c r="C477" s="0" t="s">
        <v>2826</v>
      </c>
      <c r="D477" s="0" t="s">
        <v>2827</v>
      </c>
      <c r="E477" s="0" t="s">
        <v>2828</v>
      </c>
      <c r="F477" s="0" t="s">
        <v>2658</v>
      </c>
      <c r="G477" s="0" t="s">
        <v>2829</v>
      </c>
      <c r="H477" s="0" t="s">
        <v>22</v>
      </c>
      <c r="I477" s="0" t="s">
        <v>904</v>
      </c>
    </row>
    <row customHeight="1" ht="11.25">
      <c r="A478" s="1851" t="s">
        <v>2262</v>
      </c>
      <c r="B478" s="1851" t="s">
        <v>16</v>
      </c>
      <c r="C478" s="0" t="s">
        <v>2971</v>
      </c>
      <c r="D478" s="0" t="s">
        <v>2972</v>
      </c>
      <c r="E478" s="0" t="s">
        <v>2973</v>
      </c>
      <c r="F478" s="0" t="s">
        <v>2480</v>
      </c>
      <c r="G478" s="0" t="s">
        <v>22</v>
      </c>
      <c r="H478" s="0" t="s">
        <v>22</v>
      </c>
      <c r="I478" s="0" t="s">
        <v>904</v>
      </c>
    </row>
    <row customHeight="1" ht="11.25">
      <c r="A479" s="1851" t="s">
        <v>2262</v>
      </c>
      <c r="B479" s="1851" t="s">
        <v>16</v>
      </c>
      <c r="C479" s="0" t="s">
        <v>22</v>
      </c>
      <c r="D479" s="0" t="s">
        <v>2837</v>
      </c>
      <c r="E479" s="0" t="s">
        <v>2838</v>
      </c>
      <c r="F479" s="0" t="s">
        <v>2345</v>
      </c>
      <c r="G479" s="0" t="s">
        <v>22</v>
      </c>
      <c r="H479" s="0" t="s">
        <v>22</v>
      </c>
      <c r="I479" s="0" t="s">
        <v>904</v>
      </c>
    </row>
    <row customHeight="1" ht="11.25">
      <c r="A480" s="1851" t="s">
        <v>2262</v>
      </c>
      <c r="B480" s="1851" t="s">
        <v>16</v>
      </c>
      <c r="C480" s="0" t="s">
        <v>22</v>
      </c>
      <c r="D480" s="0" t="s">
        <v>2839</v>
      </c>
      <c r="E480" s="0" t="s">
        <v>2840</v>
      </c>
      <c r="F480" s="0" t="s">
        <v>2333</v>
      </c>
      <c r="G480" s="0" t="s">
        <v>22</v>
      </c>
      <c r="H480" s="0" t="s">
        <v>22</v>
      </c>
      <c r="I480" s="0" t="s">
        <v>904</v>
      </c>
    </row>
    <row customHeight="1" ht="11.25">
      <c r="A481" s="1851" t="s">
        <v>2262</v>
      </c>
      <c r="B481" s="1851" t="s">
        <v>16</v>
      </c>
      <c r="C481" s="0" t="s">
        <v>2974</v>
      </c>
      <c r="D481" s="0" t="s">
        <v>2975</v>
      </c>
      <c r="E481" s="0" t="s">
        <v>2273</v>
      </c>
      <c r="F481" s="0" t="s">
        <v>2976</v>
      </c>
      <c r="G481" s="0" t="s">
        <v>22</v>
      </c>
      <c r="H481" s="0" t="s">
        <v>22</v>
      </c>
      <c r="I481" s="0" t="s">
        <v>904</v>
      </c>
    </row>
    <row customHeight="1" ht="11.25">
      <c r="A482" s="1851" t="s">
        <v>2262</v>
      </c>
      <c r="B482" s="1851" t="s">
        <v>16</v>
      </c>
      <c r="C482" s="0" t="s">
        <v>2977</v>
      </c>
      <c r="D482" s="0" t="s">
        <v>2978</v>
      </c>
      <c r="E482" s="0" t="s">
        <v>2979</v>
      </c>
      <c r="F482" s="0" t="s">
        <v>2303</v>
      </c>
      <c r="G482" s="0" t="s">
        <v>2980</v>
      </c>
      <c r="H482" s="0" t="s">
        <v>22</v>
      </c>
      <c r="I482" s="0" t="s">
        <v>904</v>
      </c>
    </row>
    <row customHeight="1" ht="11.25">
      <c r="A483" s="1851" t="s">
        <v>2262</v>
      </c>
      <c r="B483" s="1851" t="s">
        <v>16</v>
      </c>
      <c r="C483" s="0" t="s">
        <v>2850</v>
      </c>
      <c r="D483" s="0" t="s">
        <v>2851</v>
      </c>
      <c r="E483" s="0" t="s">
        <v>2852</v>
      </c>
      <c r="F483" s="0" t="s">
        <v>2303</v>
      </c>
      <c r="G483" s="0" t="s">
        <v>22</v>
      </c>
      <c r="H483" s="0" t="s">
        <v>22</v>
      </c>
      <c r="I483" s="0" t="s">
        <v>904</v>
      </c>
    </row>
    <row customHeight="1" ht="11.25">
      <c r="A484" s="1851" t="s">
        <v>2262</v>
      </c>
      <c r="B484" s="1851" t="s">
        <v>16</v>
      </c>
      <c r="C484" s="0" t="s">
        <v>2853</v>
      </c>
      <c r="D484" s="0" t="s">
        <v>2854</v>
      </c>
      <c r="E484" s="0" t="s">
        <v>2598</v>
      </c>
      <c r="F484" s="0" t="s">
        <v>2855</v>
      </c>
      <c r="G484" s="0" t="s">
        <v>22</v>
      </c>
      <c r="H484" s="0" t="s">
        <v>22</v>
      </c>
      <c r="I484" s="0" t="s">
        <v>904</v>
      </c>
    </row>
    <row customHeight="1" ht="11.25">
      <c r="A485" s="1851" t="s">
        <v>2262</v>
      </c>
      <c r="B485" s="1851" t="s">
        <v>16</v>
      </c>
      <c r="C485" s="0" t="s">
        <v>2856</v>
      </c>
      <c r="D485" s="0" t="s">
        <v>2857</v>
      </c>
      <c r="E485" s="0" t="s">
        <v>2544</v>
      </c>
      <c r="F485" s="0" t="s">
        <v>2622</v>
      </c>
      <c r="G485" s="0" t="s">
        <v>22</v>
      </c>
      <c r="H485" s="0" t="s">
        <v>22</v>
      </c>
      <c r="I485" s="0" t="s">
        <v>904</v>
      </c>
    </row>
    <row customHeight="1" ht="11.25">
      <c r="A486" s="1851" t="s">
        <v>2262</v>
      </c>
      <c r="B486" s="1851" t="s">
        <v>16</v>
      </c>
      <c r="C486" s="0" t="s">
        <v>2870</v>
      </c>
      <c r="D486" s="0" t="s">
        <v>2871</v>
      </c>
      <c r="E486" s="0" t="s">
        <v>2317</v>
      </c>
      <c r="F486" s="0" t="s">
        <v>2872</v>
      </c>
      <c r="G486" s="0" t="s">
        <v>22</v>
      </c>
      <c r="H486" s="0" t="s">
        <v>22</v>
      </c>
      <c r="I486" s="0" t="s">
        <v>904</v>
      </c>
    </row>
    <row customHeight="1" ht="11.25">
      <c r="A487" s="1851" t="s">
        <v>2262</v>
      </c>
      <c r="B487" s="1851" t="s">
        <v>16</v>
      </c>
      <c r="C487" s="0" t="s">
        <v>2876</v>
      </c>
      <c r="D487" s="0" t="s">
        <v>2877</v>
      </c>
      <c r="E487" s="0" t="s">
        <v>2619</v>
      </c>
      <c r="F487" s="0" t="s">
        <v>2878</v>
      </c>
      <c r="G487" s="0" t="s">
        <v>2879</v>
      </c>
      <c r="H487" s="0" t="s">
        <v>22</v>
      </c>
      <c r="I487" s="0" t="s">
        <v>904</v>
      </c>
    </row>
    <row customHeight="1" ht="11.25">
      <c r="A488" s="1851" t="s">
        <v>2262</v>
      </c>
      <c r="B488" s="1851" t="s">
        <v>16</v>
      </c>
      <c r="C488" s="0" t="s">
        <v>2880</v>
      </c>
      <c r="D488" s="0" t="s">
        <v>2881</v>
      </c>
      <c r="E488" s="0" t="s">
        <v>2882</v>
      </c>
      <c r="F488" s="0" t="s">
        <v>2725</v>
      </c>
      <c r="G488" s="0" t="s">
        <v>22</v>
      </c>
      <c r="H488" s="0" t="s">
        <v>22</v>
      </c>
      <c r="I488" s="0" t="s">
        <v>904</v>
      </c>
    </row>
    <row customHeight="1" ht="11.25">
      <c r="A489" s="1851" t="s">
        <v>2262</v>
      </c>
      <c r="B489" s="1851" t="s">
        <v>16</v>
      </c>
      <c r="C489" s="0" t="s">
        <v>2282</v>
      </c>
      <c r="D489" s="0" t="s">
        <v>2283</v>
      </c>
      <c r="E489" s="0" t="s">
        <v>2284</v>
      </c>
      <c r="F489" s="0" t="s">
        <v>2285</v>
      </c>
      <c r="G489" s="0" t="s">
        <v>2286</v>
      </c>
      <c r="H489" s="0" t="s">
        <v>22</v>
      </c>
      <c r="I489" s="0" t="s">
        <v>1640</v>
      </c>
    </row>
    <row customHeight="1" ht="11.25">
      <c r="A490" s="1851" t="s">
        <v>2262</v>
      </c>
      <c r="B490" s="1851" t="s">
        <v>16</v>
      </c>
      <c r="C490" s="0" t="s">
        <v>2338</v>
      </c>
      <c r="D490" s="0" t="s">
        <v>2339</v>
      </c>
      <c r="E490" s="0" t="s">
        <v>2340</v>
      </c>
      <c r="F490" s="0" t="s">
        <v>2290</v>
      </c>
      <c r="G490" s="0" t="s">
        <v>2341</v>
      </c>
      <c r="H490" s="0" t="s">
        <v>22</v>
      </c>
      <c r="I490" s="0" t="s">
        <v>1640</v>
      </c>
    </row>
    <row customHeight="1" ht="11.25">
      <c r="A491" s="1851" t="s">
        <v>2262</v>
      </c>
      <c r="B491" s="1851" t="s">
        <v>16</v>
      </c>
      <c r="C491" s="0" t="s">
        <v>2990</v>
      </c>
      <c r="D491" s="0" t="s">
        <v>2991</v>
      </c>
      <c r="E491" s="0" t="s">
        <v>2992</v>
      </c>
      <c r="F491" s="0" t="s">
        <v>2345</v>
      </c>
      <c r="G491" s="0" t="s">
        <v>2993</v>
      </c>
      <c r="H491" s="0" t="s">
        <v>22</v>
      </c>
      <c r="I491" s="0" t="s">
        <v>1640</v>
      </c>
    </row>
    <row customHeight="1" ht="11.25">
      <c r="A492" s="1851" t="s">
        <v>2262</v>
      </c>
      <c r="B492" s="1851" t="s">
        <v>16</v>
      </c>
      <c r="C492" s="0" t="s">
        <v>2994</v>
      </c>
      <c r="D492" s="0" t="s">
        <v>2995</v>
      </c>
      <c r="E492" s="0" t="s">
        <v>2996</v>
      </c>
      <c r="F492" s="0" t="s">
        <v>2423</v>
      </c>
      <c r="G492" s="0" t="s">
        <v>2997</v>
      </c>
      <c r="H492" s="0" t="s">
        <v>22</v>
      </c>
      <c r="I492" s="0" t="s">
        <v>1640</v>
      </c>
    </row>
    <row customHeight="1" ht="11.25">
      <c r="A493" s="1851" t="s">
        <v>2262</v>
      </c>
      <c r="B493" s="1851" t="s">
        <v>16</v>
      </c>
      <c r="C493" s="0" t="s">
        <v>2998</v>
      </c>
      <c r="D493" s="0" t="s">
        <v>2999</v>
      </c>
      <c r="E493" s="0" t="s">
        <v>3000</v>
      </c>
      <c r="F493" s="0" t="s">
        <v>2345</v>
      </c>
      <c r="G493" s="0" t="s">
        <v>22</v>
      </c>
      <c r="H493" s="0" t="s">
        <v>22</v>
      </c>
      <c r="I493" s="0" t="s">
        <v>1640</v>
      </c>
    </row>
    <row customHeight="1" ht="11.25">
      <c r="A494" s="1851" t="s">
        <v>2262</v>
      </c>
      <c r="B494" s="1851" t="s">
        <v>16</v>
      </c>
      <c r="C494" s="0" t="s">
        <v>3001</v>
      </c>
      <c r="D494" s="0" t="s">
        <v>3002</v>
      </c>
      <c r="E494" s="0" t="s">
        <v>3003</v>
      </c>
      <c r="F494" s="0" t="s">
        <v>2345</v>
      </c>
      <c r="G494" s="0" t="s">
        <v>22</v>
      </c>
      <c r="H494" s="0" t="s">
        <v>22</v>
      </c>
      <c r="I494" s="0" t="s">
        <v>1640</v>
      </c>
    </row>
    <row customHeight="1" ht="11.25">
      <c r="A495" s="1851" t="s">
        <v>2262</v>
      </c>
      <c r="B495" s="1851" t="s">
        <v>16</v>
      </c>
      <c r="C495" s="0" t="s">
        <v>2442</v>
      </c>
      <c r="D495" s="0" t="s">
        <v>2443</v>
      </c>
      <c r="E495" s="0" t="s">
        <v>2444</v>
      </c>
      <c r="F495" s="0" t="s">
        <v>2445</v>
      </c>
      <c r="G495" s="0" t="s">
        <v>2446</v>
      </c>
      <c r="H495" s="0" t="s">
        <v>22</v>
      </c>
      <c r="I495" s="0" t="s">
        <v>1640</v>
      </c>
    </row>
    <row customHeight="1" ht="11.25">
      <c r="A496" s="1851" t="s">
        <v>2262</v>
      </c>
      <c r="B496" s="1851" t="s">
        <v>16</v>
      </c>
      <c r="C496" s="0" t="s">
        <v>3004</v>
      </c>
      <c r="D496" s="0" t="s">
        <v>3005</v>
      </c>
      <c r="E496" s="0" t="s">
        <v>3006</v>
      </c>
      <c r="F496" s="0" t="s">
        <v>2313</v>
      </c>
      <c r="G496" s="0" t="s">
        <v>3007</v>
      </c>
      <c r="H496" s="0" t="s">
        <v>22</v>
      </c>
      <c r="I496" s="0" t="s">
        <v>1640</v>
      </c>
    </row>
    <row customHeight="1" ht="11.25">
      <c r="A497" s="1851" t="s">
        <v>2262</v>
      </c>
      <c r="B497" s="1851" t="s">
        <v>16</v>
      </c>
      <c r="C497" s="0" t="s">
        <v>2468</v>
      </c>
      <c r="D497" s="0" t="s">
        <v>2469</v>
      </c>
      <c r="E497" s="0" t="s">
        <v>2470</v>
      </c>
      <c r="F497" s="0" t="s">
        <v>2471</v>
      </c>
      <c r="G497" s="0" t="s">
        <v>2472</v>
      </c>
      <c r="H497" s="0" t="s">
        <v>22</v>
      </c>
      <c r="I497" s="0" t="s">
        <v>1640</v>
      </c>
    </row>
    <row customHeight="1" ht="11.25">
      <c r="A498" s="1851" t="s">
        <v>2262</v>
      </c>
      <c r="B498" s="1851" t="s">
        <v>16</v>
      </c>
      <c r="C498" s="0" t="s">
        <v>2473</v>
      </c>
      <c r="D498" s="0" t="s">
        <v>2474</v>
      </c>
      <c r="E498" s="0" t="s">
        <v>2475</v>
      </c>
      <c r="F498" s="0" t="s">
        <v>2298</v>
      </c>
      <c r="G498" s="0" t="s">
        <v>2476</v>
      </c>
      <c r="H498" s="0" t="s">
        <v>22</v>
      </c>
      <c r="I498" s="0" t="s">
        <v>1640</v>
      </c>
    </row>
    <row customHeight="1" ht="11.25">
      <c r="A499" s="1851" t="s">
        <v>2262</v>
      </c>
      <c r="B499" s="1851" t="s">
        <v>16</v>
      </c>
      <c r="C499" s="0" t="s">
        <v>3008</v>
      </c>
      <c r="D499" s="0" t="s">
        <v>3009</v>
      </c>
      <c r="E499" s="0" t="s">
        <v>3010</v>
      </c>
      <c r="F499" s="0" t="s">
        <v>2423</v>
      </c>
      <c r="G499" s="0" t="s">
        <v>22</v>
      </c>
      <c r="H499" s="0" t="s">
        <v>22</v>
      </c>
      <c r="I499" s="0" t="s">
        <v>1640</v>
      </c>
    </row>
    <row customHeight="1" ht="11.25">
      <c r="A500" s="1851" t="s">
        <v>2262</v>
      </c>
      <c r="B500" s="1851" t="s">
        <v>16</v>
      </c>
      <c r="C500" s="0" t="s">
        <v>13</v>
      </c>
      <c r="D500" s="0" t="s">
        <v>47</v>
      </c>
      <c r="E500" s="0" t="s">
        <v>50</v>
      </c>
      <c r="F500" s="0" t="s">
        <v>52</v>
      </c>
      <c r="G500" s="0" t="s">
        <v>22</v>
      </c>
      <c r="H500" s="0" t="s">
        <v>22</v>
      </c>
      <c r="I500" s="0" t="s">
        <v>1640</v>
      </c>
    </row>
    <row customHeight="1" ht="11.25">
      <c r="A501" s="1851" t="s">
        <v>2262</v>
      </c>
      <c r="B501" s="1851" t="s">
        <v>16</v>
      </c>
      <c r="C501" s="0" t="s">
        <v>2510</v>
      </c>
      <c r="D501" s="0" t="s">
        <v>2511</v>
      </c>
      <c r="E501" s="0" t="s">
        <v>2512</v>
      </c>
      <c r="F501" s="0" t="s">
        <v>2270</v>
      </c>
      <c r="G501" s="0" t="s">
        <v>2505</v>
      </c>
      <c r="H501" s="0" t="s">
        <v>22</v>
      </c>
      <c r="I501" s="0" t="s">
        <v>1640</v>
      </c>
    </row>
    <row customHeight="1" ht="11.25">
      <c r="A502" s="1851" t="s">
        <v>2262</v>
      </c>
      <c r="B502" s="1851" t="s">
        <v>16</v>
      </c>
      <c r="C502" s="0" t="s">
        <v>2521</v>
      </c>
      <c r="D502" s="0" t="s">
        <v>2522</v>
      </c>
      <c r="E502" s="0" t="s">
        <v>2523</v>
      </c>
      <c r="F502" s="0" t="s">
        <v>2270</v>
      </c>
      <c r="G502" s="0" t="s">
        <v>2524</v>
      </c>
      <c r="H502" s="0" t="s">
        <v>22</v>
      </c>
      <c r="I502" s="0" t="s">
        <v>1640</v>
      </c>
    </row>
    <row customHeight="1" ht="11.25">
      <c r="A503" s="1851" t="s">
        <v>2262</v>
      </c>
      <c r="B503" s="1851" t="s">
        <v>16</v>
      </c>
      <c r="C503" s="0" t="s">
        <v>3011</v>
      </c>
      <c r="D503" s="0" t="s">
        <v>3012</v>
      </c>
      <c r="E503" s="0" t="s">
        <v>3013</v>
      </c>
      <c r="F503" s="0" t="s">
        <v>2368</v>
      </c>
      <c r="G503" s="0" t="s">
        <v>22</v>
      </c>
      <c r="H503" s="0" t="s">
        <v>22</v>
      </c>
      <c r="I503" s="0" t="s">
        <v>1640</v>
      </c>
    </row>
    <row customHeight="1" ht="11.25">
      <c r="A504" s="1851" t="s">
        <v>2262</v>
      </c>
      <c r="B504" s="1851" t="s">
        <v>16</v>
      </c>
      <c r="C504" s="0" t="s">
        <v>3014</v>
      </c>
      <c r="D504" s="0" t="s">
        <v>3015</v>
      </c>
      <c r="E504" s="0" t="s">
        <v>3016</v>
      </c>
      <c r="F504" s="0" t="s">
        <v>2480</v>
      </c>
      <c r="G504" s="0" t="s">
        <v>22</v>
      </c>
      <c r="H504" s="0" t="s">
        <v>22</v>
      </c>
      <c r="I504" s="0" t="s">
        <v>1640</v>
      </c>
    </row>
    <row customHeight="1" ht="11.25">
      <c r="A505" s="1851" t="s">
        <v>2262</v>
      </c>
      <c r="B505" s="1851" t="s">
        <v>16</v>
      </c>
      <c r="C505" s="0" t="s">
        <v>2611</v>
      </c>
      <c r="D505" s="0" t="s">
        <v>2612</v>
      </c>
      <c r="E505" s="0" t="s">
        <v>2613</v>
      </c>
      <c r="F505" s="0" t="s">
        <v>2298</v>
      </c>
      <c r="G505" s="0" t="s">
        <v>22</v>
      </c>
      <c r="H505" s="0" t="s">
        <v>22</v>
      </c>
      <c r="I505" s="0" t="s">
        <v>1640</v>
      </c>
    </row>
    <row customHeight="1" ht="11.25">
      <c r="A506" s="1851" t="s">
        <v>2262</v>
      </c>
      <c r="B506" s="1851" t="s">
        <v>16</v>
      </c>
      <c r="C506" s="0" t="s">
        <v>3017</v>
      </c>
      <c r="D506" s="0" t="s">
        <v>3018</v>
      </c>
      <c r="E506" s="0" t="s">
        <v>3019</v>
      </c>
      <c r="F506" s="0" t="s">
        <v>3020</v>
      </c>
      <c r="G506" s="0" t="s">
        <v>22</v>
      </c>
      <c r="H506" s="0" t="s">
        <v>22</v>
      </c>
      <c r="I506" s="0" t="s">
        <v>1640</v>
      </c>
    </row>
    <row customHeight="1" ht="11.25">
      <c r="A507" s="1851" t="s">
        <v>2262</v>
      </c>
      <c r="B507" s="1851" t="s">
        <v>16</v>
      </c>
      <c r="C507" s="0" t="s">
        <v>2655</v>
      </c>
      <c r="D507" s="0" t="s">
        <v>2656</v>
      </c>
      <c r="E507" s="0" t="s">
        <v>2657</v>
      </c>
      <c r="F507" s="0" t="s">
        <v>2658</v>
      </c>
      <c r="G507" s="0" t="s">
        <v>22</v>
      </c>
      <c r="H507" s="0" t="s">
        <v>22</v>
      </c>
      <c r="I507" s="0" t="s">
        <v>1640</v>
      </c>
    </row>
    <row customHeight="1" ht="11.25">
      <c r="A508" s="1851" t="s">
        <v>2262</v>
      </c>
      <c r="B508" s="1851" t="s">
        <v>16</v>
      </c>
      <c r="C508" s="0" t="s">
        <v>3021</v>
      </c>
      <c r="D508" s="0" t="s">
        <v>3022</v>
      </c>
      <c r="E508" s="0" t="s">
        <v>3023</v>
      </c>
      <c r="F508" s="0" t="s">
        <v>2329</v>
      </c>
      <c r="G508" s="0" t="s">
        <v>22</v>
      </c>
      <c r="H508" s="0" t="s">
        <v>22</v>
      </c>
      <c r="I508" s="0" t="s">
        <v>1640</v>
      </c>
    </row>
    <row customHeight="1" ht="11.25">
      <c r="A509" s="1851" t="s">
        <v>2262</v>
      </c>
      <c r="B509" s="1851" t="s">
        <v>16</v>
      </c>
      <c r="C509" s="0" t="s">
        <v>3024</v>
      </c>
      <c r="D509" s="0" t="s">
        <v>3025</v>
      </c>
      <c r="E509" s="0" t="s">
        <v>3026</v>
      </c>
      <c r="F509" s="0" t="s">
        <v>2313</v>
      </c>
      <c r="G509" s="0" t="s">
        <v>3027</v>
      </c>
      <c r="H509" s="0" t="s">
        <v>22</v>
      </c>
      <c r="I509" s="0" t="s">
        <v>1640</v>
      </c>
    </row>
    <row customHeight="1" ht="11.25">
      <c r="A510" s="1851" t="s">
        <v>2262</v>
      </c>
      <c r="B510" s="1851" t="s">
        <v>16</v>
      </c>
      <c r="C510" s="0" t="s">
        <v>3028</v>
      </c>
      <c r="D510" s="0" t="s">
        <v>3029</v>
      </c>
      <c r="E510" s="0" t="s">
        <v>3030</v>
      </c>
      <c r="F510" s="0" t="s">
        <v>2313</v>
      </c>
      <c r="G510" s="0" t="s">
        <v>3027</v>
      </c>
      <c r="H510" s="0" t="s">
        <v>22</v>
      </c>
      <c r="I510" s="0" t="s">
        <v>1640</v>
      </c>
    </row>
    <row customHeight="1" ht="11.25">
      <c r="A511" s="1851" t="s">
        <v>2262</v>
      </c>
      <c r="B511" s="1851" t="s">
        <v>16</v>
      </c>
      <c r="C511" s="0" t="s">
        <v>3031</v>
      </c>
      <c r="D511" s="0" t="s">
        <v>3032</v>
      </c>
      <c r="E511" s="0" t="s">
        <v>3033</v>
      </c>
      <c r="F511" s="0" t="s">
        <v>2294</v>
      </c>
      <c r="G511" s="0" t="s">
        <v>3034</v>
      </c>
      <c r="H511" s="0" t="s">
        <v>22</v>
      </c>
      <c r="I511" s="0" t="s">
        <v>1640</v>
      </c>
    </row>
    <row customHeight="1" ht="11.25">
      <c r="A512" s="1851" t="s">
        <v>2262</v>
      </c>
      <c r="B512" s="1851" t="s">
        <v>16</v>
      </c>
      <c r="C512" s="0" t="s">
        <v>3035</v>
      </c>
      <c r="D512" s="0" t="s">
        <v>3036</v>
      </c>
      <c r="E512" s="0" t="s">
        <v>3037</v>
      </c>
      <c r="F512" s="0" t="s">
        <v>2303</v>
      </c>
      <c r="G512" s="0" t="s">
        <v>3038</v>
      </c>
      <c r="H512" s="0" t="s">
        <v>22</v>
      </c>
      <c r="I512" s="0" t="s">
        <v>1640</v>
      </c>
    </row>
    <row customHeight="1" ht="11.25">
      <c r="A513" s="1851" t="s">
        <v>2262</v>
      </c>
      <c r="B513" s="1851" t="s">
        <v>16</v>
      </c>
      <c r="C513" s="0" t="s">
        <v>3039</v>
      </c>
      <c r="D513" s="0" t="s">
        <v>3040</v>
      </c>
      <c r="E513" s="0" t="s">
        <v>3041</v>
      </c>
      <c r="F513" s="0" t="s">
        <v>2345</v>
      </c>
      <c r="G513" s="0" t="s">
        <v>22</v>
      </c>
      <c r="H513" s="0" t="s">
        <v>22</v>
      </c>
      <c r="I513" s="0" t="s">
        <v>1640</v>
      </c>
    </row>
    <row customHeight="1" ht="11.25">
      <c r="A514" s="1851" t="s">
        <v>2262</v>
      </c>
      <c r="B514" s="1851" t="s">
        <v>16</v>
      </c>
      <c r="C514" s="0" t="s">
        <v>3042</v>
      </c>
      <c r="D514" s="0" t="s">
        <v>3043</v>
      </c>
      <c r="E514" s="0" t="s">
        <v>3044</v>
      </c>
      <c r="F514" s="0" t="s">
        <v>2345</v>
      </c>
      <c r="G514" s="0" t="s">
        <v>22</v>
      </c>
      <c r="H514" s="0" t="s">
        <v>22</v>
      </c>
      <c r="I514" s="0" t="s">
        <v>1640</v>
      </c>
    </row>
    <row customHeight="1" ht="11.25">
      <c r="A515" s="1851" t="s">
        <v>2262</v>
      </c>
      <c r="B515" s="1851" t="s">
        <v>16</v>
      </c>
      <c r="C515" s="0" t="s">
        <v>3045</v>
      </c>
      <c r="D515" s="0" t="s">
        <v>3046</v>
      </c>
      <c r="E515" s="0" t="s">
        <v>3047</v>
      </c>
      <c r="F515" s="0" t="s">
        <v>2345</v>
      </c>
      <c r="G515" s="0" t="s">
        <v>22</v>
      </c>
      <c r="H515" s="0" t="s">
        <v>22</v>
      </c>
      <c r="I515" s="0" t="s">
        <v>1640</v>
      </c>
    </row>
    <row customHeight="1" ht="11.25">
      <c r="A516" s="1851" t="s">
        <v>2262</v>
      </c>
      <c r="B516" s="1851" t="s">
        <v>16</v>
      </c>
      <c r="C516" s="0" t="s">
        <v>3048</v>
      </c>
      <c r="D516" s="0" t="s">
        <v>3049</v>
      </c>
      <c r="E516" s="0" t="s">
        <v>3050</v>
      </c>
      <c r="F516" s="0" t="s">
        <v>2471</v>
      </c>
      <c r="G516" s="0" t="s">
        <v>3051</v>
      </c>
      <c r="H516" s="0" t="s">
        <v>22</v>
      </c>
      <c r="I516" s="0" t="s">
        <v>1640</v>
      </c>
    </row>
    <row customHeight="1" ht="11.25">
      <c r="A517" s="1851" t="s">
        <v>2262</v>
      </c>
      <c r="B517" s="1851" t="s">
        <v>16</v>
      </c>
      <c r="C517" s="0" t="s">
        <v>3052</v>
      </c>
      <c r="D517" s="0" t="s">
        <v>3053</v>
      </c>
      <c r="E517" s="0" t="s">
        <v>3054</v>
      </c>
      <c r="F517" s="0" t="s">
        <v>2298</v>
      </c>
      <c r="G517" s="0" t="s">
        <v>22</v>
      </c>
      <c r="H517" s="0" t="s">
        <v>22</v>
      </c>
      <c r="I517" s="0" t="s">
        <v>1640</v>
      </c>
    </row>
    <row customHeight="1" ht="11.25">
      <c r="A518" s="1851" t="s">
        <v>2262</v>
      </c>
      <c r="B518" s="1851" t="s">
        <v>16</v>
      </c>
      <c r="C518" s="0" t="s">
        <v>3055</v>
      </c>
      <c r="D518" s="0" t="s">
        <v>3056</v>
      </c>
      <c r="E518" s="0" t="s">
        <v>3057</v>
      </c>
      <c r="F518" s="0" t="s">
        <v>2303</v>
      </c>
      <c r="G518" s="0" t="s">
        <v>3058</v>
      </c>
      <c r="H518" s="0" t="s">
        <v>22</v>
      </c>
      <c r="I518" s="0" t="s">
        <v>1640</v>
      </c>
    </row>
    <row customHeight="1" ht="11.25">
      <c r="A519" s="1851" t="s">
        <v>2262</v>
      </c>
      <c r="B519" s="1851" t="s">
        <v>16</v>
      </c>
      <c r="C519" s="0" t="s">
        <v>3059</v>
      </c>
      <c r="D519" s="0" t="s">
        <v>3060</v>
      </c>
      <c r="E519" s="0" t="s">
        <v>3061</v>
      </c>
      <c r="F519" s="0" t="s">
        <v>2487</v>
      </c>
      <c r="G519" s="0" t="s">
        <v>3062</v>
      </c>
      <c r="H519" s="0" t="s">
        <v>22</v>
      </c>
      <c r="I519" s="0" t="s">
        <v>1640</v>
      </c>
    </row>
    <row customHeight="1" ht="11.25">
      <c r="A520" s="1851" t="s">
        <v>2262</v>
      </c>
      <c r="B520" s="1851" t="s">
        <v>16</v>
      </c>
      <c r="C520" s="0" t="s">
        <v>3063</v>
      </c>
      <c r="D520" s="0" t="s">
        <v>3064</v>
      </c>
      <c r="E520" s="0" t="s">
        <v>3065</v>
      </c>
      <c r="F520" s="0" t="s">
        <v>3066</v>
      </c>
      <c r="G520" s="0" t="s">
        <v>3034</v>
      </c>
      <c r="H520" s="0" t="s">
        <v>22</v>
      </c>
      <c r="I520" s="0" t="s">
        <v>1640</v>
      </c>
    </row>
    <row customHeight="1" ht="11.25">
      <c r="A521" s="1851" t="s">
        <v>2262</v>
      </c>
      <c r="B521" s="1851" t="s">
        <v>16</v>
      </c>
      <c r="C521" s="0" t="s">
        <v>3067</v>
      </c>
      <c r="D521" s="0" t="s">
        <v>3068</v>
      </c>
      <c r="E521" s="0" t="s">
        <v>3069</v>
      </c>
      <c r="F521" s="0" t="s">
        <v>2345</v>
      </c>
      <c r="G521" s="0" t="s">
        <v>3070</v>
      </c>
      <c r="H521" s="0" t="s">
        <v>22</v>
      </c>
      <c r="I521" s="0" t="s">
        <v>1640</v>
      </c>
    </row>
    <row customHeight="1" ht="11.25">
      <c r="A522" s="1851" t="s">
        <v>2262</v>
      </c>
      <c r="B522" s="1851" t="s">
        <v>16</v>
      </c>
      <c r="C522" s="0" t="s">
        <v>3071</v>
      </c>
      <c r="D522" s="0" t="s">
        <v>3072</v>
      </c>
      <c r="E522" s="0" t="s">
        <v>3073</v>
      </c>
      <c r="F522" s="0" t="s">
        <v>3074</v>
      </c>
      <c r="G522" s="0" t="s">
        <v>3075</v>
      </c>
      <c r="H522" s="0" t="s">
        <v>22</v>
      </c>
      <c r="I522" s="0" t="s">
        <v>1640</v>
      </c>
    </row>
    <row customHeight="1" ht="11.25">
      <c r="A523" s="1851" t="s">
        <v>2262</v>
      </c>
      <c r="B523" s="1851" t="s">
        <v>16</v>
      </c>
      <c r="C523" s="0" t="s">
        <v>3076</v>
      </c>
      <c r="D523" s="0" t="s">
        <v>3077</v>
      </c>
      <c r="E523" s="0" t="s">
        <v>3033</v>
      </c>
      <c r="F523" s="0" t="s">
        <v>3078</v>
      </c>
      <c r="G523" s="0" t="s">
        <v>3034</v>
      </c>
      <c r="H523" s="0" t="s">
        <v>22</v>
      </c>
      <c r="I523" s="0" t="s">
        <v>1640</v>
      </c>
    </row>
    <row customHeight="1" ht="11.25">
      <c r="A524" s="1851" t="s">
        <v>2262</v>
      </c>
      <c r="B524" s="1851" t="s">
        <v>16</v>
      </c>
      <c r="C524" s="0" t="s">
        <v>3079</v>
      </c>
      <c r="D524" s="0" t="s">
        <v>3080</v>
      </c>
      <c r="E524" s="0" t="s">
        <v>3081</v>
      </c>
      <c r="F524" s="0" t="s">
        <v>2298</v>
      </c>
      <c r="G524" s="0" t="s">
        <v>3082</v>
      </c>
      <c r="H524" s="0" t="s">
        <v>22</v>
      </c>
      <c r="I524" s="0" t="s">
        <v>1640</v>
      </c>
    </row>
    <row customHeight="1" ht="11.25">
      <c r="A525" s="1851" t="s">
        <v>2262</v>
      </c>
      <c r="B525" s="1851" t="s">
        <v>16</v>
      </c>
      <c r="C525" s="0" t="s">
        <v>3083</v>
      </c>
      <c r="D525" s="0" t="s">
        <v>3084</v>
      </c>
      <c r="E525" s="0" t="s">
        <v>3085</v>
      </c>
      <c r="F525" s="0" t="s">
        <v>2423</v>
      </c>
      <c r="G525" s="0" t="s">
        <v>3086</v>
      </c>
      <c r="H525" s="0" t="s">
        <v>22</v>
      </c>
      <c r="I525" s="0" t="s">
        <v>1640</v>
      </c>
    </row>
    <row customHeight="1" ht="11.25">
      <c r="A526" s="1851" t="s">
        <v>2262</v>
      </c>
      <c r="B526" s="1851" t="s">
        <v>16</v>
      </c>
      <c r="C526" s="0" t="s">
        <v>3087</v>
      </c>
      <c r="D526" s="0" t="s">
        <v>3088</v>
      </c>
      <c r="E526" s="0" t="s">
        <v>3089</v>
      </c>
      <c r="F526" s="0" t="s">
        <v>2345</v>
      </c>
      <c r="G526" s="0" t="s">
        <v>22</v>
      </c>
      <c r="H526" s="0" t="s">
        <v>22</v>
      </c>
      <c r="I526" s="0" t="s">
        <v>1640</v>
      </c>
    </row>
    <row customHeight="1" ht="11.25">
      <c r="A527" s="1851" t="s">
        <v>2262</v>
      </c>
      <c r="B527" s="1851" t="s">
        <v>16</v>
      </c>
      <c r="C527" s="0" t="s">
        <v>3090</v>
      </c>
      <c r="D527" s="0" t="s">
        <v>3088</v>
      </c>
      <c r="E527" s="0" t="s">
        <v>3089</v>
      </c>
      <c r="F527" s="0" t="s">
        <v>2658</v>
      </c>
      <c r="G527" s="0" t="s">
        <v>3091</v>
      </c>
      <c r="H527" s="0" t="s">
        <v>22</v>
      </c>
      <c r="I527" s="0" t="s">
        <v>1640</v>
      </c>
    </row>
    <row customHeight="1" ht="11.25">
      <c r="A528" s="1851" t="s">
        <v>2262</v>
      </c>
      <c r="B528" s="1851" t="s">
        <v>16</v>
      </c>
      <c r="C528" s="0" t="s">
        <v>3092</v>
      </c>
      <c r="D528" s="0" t="s">
        <v>3093</v>
      </c>
      <c r="E528" s="0" t="s">
        <v>3094</v>
      </c>
      <c r="F528" s="0" t="s">
        <v>52</v>
      </c>
      <c r="G528" s="0" t="s">
        <v>22</v>
      </c>
      <c r="H528" s="0" t="s">
        <v>22</v>
      </c>
      <c r="I528" s="0" t="s">
        <v>1640</v>
      </c>
    </row>
    <row customHeight="1" ht="11.25">
      <c r="A529" s="1851" t="s">
        <v>2262</v>
      </c>
      <c r="B529" s="1851" t="s">
        <v>16</v>
      </c>
      <c r="C529" s="0" t="s">
        <v>3095</v>
      </c>
      <c r="D529" s="0" t="s">
        <v>3096</v>
      </c>
      <c r="E529" s="0" t="s">
        <v>3069</v>
      </c>
      <c r="F529" s="0" t="s">
        <v>2303</v>
      </c>
      <c r="G529" s="0" t="s">
        <v>22</v>
      </c>
      <c r="H529" s="0" t="s">
        <v>22</v>
      </c>
      <c r="I529" s="0" t="s">
        <v>1640</v>
      </c>
    </row>
    <row customHeight="1" ht="11.25">
      <c r="A530" s="1851" t="s">
        <v>2262</v>
      </c>
      <c r="B530" s="1851" t="s">
        <v>16</v>
      </c>
      <c r="C530" s="0" t="s">
        <v>3097</v>
      </c>
      <c r="D530" s="0" t="s">
        <v>3098</v>
      </c>
      <c r="E530" s="0" t="s">
        <v>3099</v>
      </c>
      <c r="F530" s="0" t="s">
        <v>2368</v>
      </c>
      <c r="G530" s="0" t="s">
        <v>3100</v>
      </c>
      <c r="H530" s="0" t="s">
        <v>22</v>
      </c>
      <c r="I530" s="0" t="s">
        <v>1640</v>
      </c>
    </row>
    <row customHeight="1" ht="11.25">
      <c r="A531" s="1851" t="s">
        <v>2262</v>
      </c>
      <c r="B531" s="1851" t="s">
        <v>16</v>
      </c>
      <c r="C531" s="0" t="s">
        <v>3101</v>
      </c>
      <c r="D531" s="0" t="s">
        <v>3102</v>
      </c>
      <c r="E531" s="0" t="s">
        <v>3103</v>
      </c>
      <c r="F531" s="0" t="s">
        <v>2445</v>
      </c>
      <c r="G531" s="0" t="s">
        <v>3104</v>
      </c>
      <c r="H531" s="0" t="s">
        <v>22</v>
      </c>
      <c r="I531" s="0" t="s">
        <v>1640</v>
      </c>
    </row>
    <row customHeight="1" ht="11.25">
      <c r="A532" s="1851" t="s">
        <v>2262</v>
      </c>
      <c r="B532" s="1851" t="s">
        <v>16</v>
      </c>
      <c r="C532" s="0" t="s">
        <v>3105</v>
      </c>
      <c r="D532" s="0" t="s">
        <v>3106</v>
      </c>
      <c r="E532" s="0" t="s">
        <v>3107</v>
      </c>
      <c r="F532" s="0" t="s">
        <v>2501</v>
      </c>
      <c r="G532" s="0" t="s">
        <v>3108</v>
      </c>
      <c r="H532" s="0" t="s">
        <v>22</v>
      </c>
      <c r="I532" s="0" t="s">
        <v>1640</v>
      </c>
    </row>
    <row customHeight="1" ht="11.25">
      <c r="A533" s="1851" t="s">
        <v>2262</v>
      </c>
      <c r="B533" s="1851" t="s">
        <v>16</v>
      </c>
      <c r="C533" s="0" t="s">
        <v>3109</v>
      </c>
      <c r="D533" s="0" t="s">
        <v>3110</v>
      </c>
      <c r="E533" s="0" t="s">
        <v>3111</v>
      </c>
      <c r="F533" s="0" t="s">
        <v>2501</v>
      </c>
      <c r="G533" s="0" t="s">
        <v>22</v>
      </c>
      <c r="H533" s="0" t="s">
        <v>22</v>
      </c>
      <c r="I533" s="0" t="s">
        <v>1640</v>
      </c>
    </row>
    <row customHeight="1" ht="11.25">
      <c r="A534" s="1851" t="s">
        <v>2262</v>
      </c>
      <c r="B534" s="1851" t="s">
        <v>16</v>
      </c>
      <c r="C534" s="0" t="s">
        <v>3112</v>
      </c>
      <c r="D534" s="0" t="s">
        <v>3113</v>
      </c>
      <c r="E534" s="0" t="s">
        <v>3114</v>
      </c>
      <c r="F534" s="0" t="s">
        <v>2325</v>
      </c>
      <c r="G534" s="0" t="s">
        <v>22</v>
      </c>
      <c r="H534" s="0" t="s">
        <v>22</v>
      </c>
      <c r="I534" s="0" t="s">
        <v>1640</v>
      </c>
    </row>
    <row customHeight="1" ht="11.25">
      <c r="A535" s="1851" t="s">
        <v>2262</v>
      </c>
      <c r="B535" s="1851" t="s">
        <v>16</v>
      </c>
      <c r="C535" s="0" t="s">
        <v>22</v>
      </c>
      <c r="D535" s="0" t="s">
        <v>2837</v>
      </c>
      <c r="E535" s="0" t="s">
        <v>2838</v>
      </c>
      <c r="F535" s="0" t="s">
        <v>2345</v>
      </c>
      <c r="G535" s="0" t="s">
        <v>22</v>
      </c>
      <c r="H535" s="0" t="s">
        <v>22</v>
      </c>
      <c r="I535" s="0" t="s">
        <v>1640</v>
      </c>
    </row>
    <row customHeight="1" ht="11.25">
      <c r="A536" s="1851" t="s">
        <v>2262</v>
      </c>
      <c r="B536" s="1851" t="s">
        <v>16</v>
      </c>
      <c r="C536" s="0" t="s">
        <v>22</v>
      </c>
      <c r="D536" s="0" t="s">
        <v>2839</v>
      </c>
      <c r="E536" s="0" t="s">
        <v>2840</v>
      </c>
      <c r="F536" s="0" t="s">
        <v>2333</v>
      </c>
      <c r="G536" s="0" t="s">
        <v>22</v>
      </c>
      <c r="H536" s="0" t="s">
        <v>22</v>
      </c>
      <c r="I536" s="0" t="s">
        <v>1640</v>
      </c>
    </row>
    <row customHeight="1" ht="11.25">
      <c r="A537" s="1851" t="s">
        <v>2262</v>
      </c>
      <c r="B537" s="1851" t="s">
        <v>16</v>
      </c>
      <c r="C537" s="0" t="s">
        <v>2844</v>
      </c>
      <c r="D537" s="0" t="s">
        <v>2845</v>
      </c>
      <c r="E537" s="0" t="s">
        <v>2846</v>
      </c>
      <c r="F537" s="0" t="s">
        <v>2270</v>
      </c>
      <c r="G537" s="0" t="s">
        <v>22</v>
      </c>
      <c r="H537" s="0" t="s">
        <v>22</v>
      </c>
      <c r="I537" s="0" t="s">
        <v>1640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38D26-751A-65DB-72CF-0.2A875393}"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3115</v>
      </c>
      <c r="B1" s="65" t="s">
        <v>3116</v>
      </c>
      <c r="C1" s="0" t="s">
        <v>3117</v>
      </c>
      <c r="D1" s="0" t="s">
        <v>3118</v>
      </c>
      <c r="E1" s="0" t="s">
        <v>3119</v>
      </c>
      <c r="F1" s="0" t="s">
        <v>3120</v>
      </c>
      <c r="G1" s="0" t="s">
        <v>3121</v>
      </c>
    </row>
    <row customHeight="1" ht="11.25">
      <c r="A2" s="374" t="s">
        <v>16</v>
      </c>
      <c r="B2" s="0" t="s">
        <v>3122</v>
      </c>
      <c r="C2" s="0" t="s">
        <v>3123</v>
      </c>
      <c r="D2" s="0" t="s">
        <v>3124</v>
      </c>
      <c r="E2" s="0" t="s">
        <v>3125</v>
      </c>
      <c r="F2" s="0" t="s">
        <v>3126</v>
      </c>
      <c r="G2" s="0" t="s">
        <v>108</v>
      </c>
    </row>
    <row customHeight="1" ht="11.25">
      <c r="A3" s="1851" t="s">
        <v>16</v>
      </c>
      <c r="B3" s="0" t="s">
        <v>3122</v>
      </c>
      <c r="C3" s="0" t="s">
        <v>3123</v>
      </c>
      <c r="D3" s="0" t="s">
        <v>3122</v>
      </c>
      <c r="E3" s="0" t="s">
        <v>3123</v>
      </c>
      <c r="F3" s="0" t="s">
        <v>3127</v>
      </c>
      <c r="G3" s="0" t="s">
        <v>109</v>
      </c>
    </row>
    <row customHeight="1" ht="11.25">
      <c r="A4" s="1851" t="s">
        <v>16</v>
      </c>
      <c r="B4" s="0" t="s">
        <v>3122</v>
      </c>
      <c r="C4" s="0" t="s">
        <v>3123</v>
      </c>
      <c r="D4" s="0" t="s">
        <v>3128</v>
      </c>
      <c r="E4" s="0" t="s">
        <v>3129</v>
      </c>
      <c r="F4" s="0" t="s">
        <v>3130</v>
      </c>
      <c r="G4" s="0" t="s">
        <v>92</v>
      </c>
    </row>
    <row customHeight="1" ht="11.25">
      <c r="A5" s="1851" t="s">
        <v>16</v>
      </c>
      <c r="B5" s="0" t="s">
        <v>3122</v>
      </c>
      <c r="C5" s="0" t="s">
        <v>3123</v>
      </c>
      <c r="D5" s="0" t="s">
        <v>3131</v>
      </c>
      <c r="E5" s="0" t="s">
        <v>3132</v>
      </c>
      <c r="F5" s="0" t="s">
        <v>3130</v>
      </c>
      <c r="G5" s="0" t="s">
        <v>93</v>
      </c>
    </row>
    <row customHeight="1" ht="11.25">
      <c r="A6" s="1851" t="s">
        <v>16</v>
      </c>
      <c r="B6" s="0" t="s">
        <v>3122</v>
      </c>
      <c r="C6" s="0" t="s">
        <v>3123</v>
      </c>
      <c r="D6" s="0" t="s">
        <v>3133</v>
      </c>
      <c r="E6" s="0" t="s">
        <v>3134</v>
      </c>
      <c r="F6" s="0" t="s">
        <v>3130</v>
      </c>
      <c r="G6" s="0" t="s">
        <v>110</v>
      </c>
    </row>
    <row customHeight="1" ht="11.25">
      <c r="A7" s="1851" t="s">
        <v>16</v>
      </c>
      <c r="B7" s="0" t="s">
        <v>3122</v>
      </c>
      <c r="C7" s="0" t="s">
        <v>3123</v>
      </c>
      <c r="D7" s="0" t="s">
        <v>3135</v>
      </c>
      <c r="E7" s="0" t="s">
        <v>3136</v>
      </c>
      <c r="F7" s="0" t="s">
        <v>3130</v>
      </c>
      <c r="G7" s="0" t="s">
        <v>94</v>
      </c>
    </row>
    <row customHeight="1" ht="11.25">
      <c r="A8" s="1851" t="s">
        <v>16</v>
      </c>
      <c r="B8" s="0" t="s">
        <v>3122</v>
      </c>
      <c r="C8" s="0" t="s">
        <v>3123</v>
      </c>
      <c r="D8" s="0" t="s">
        <v>3137</v>
      </c>
      <c r="E8" s="0" t="s">
        <v>3138</v>
      </c>
      <c r="F8" s="0" t="s">
        <v>3130</v>
      </c>
      <c r="G8" s="0" t="s">
        <v>95</v>
      </c>
    </row>
    <row customHeight="1" ht="11.25">
      <c r="A9" s="1851" t="s">
        <v>16</v>
      </c>
      <c r="B9" s="0" t="s">
        <v>3122</v>
      </c>
      <c r="C9" s="0" t="s">
        <v>3123</v>
      </c>
      <c r="D9" s="0" t="s">
        <v>3139</v>
      </c>
      <c r="E9" s="0" t="s">
        <v>3140</v>
      </c>
      <c r="F9" s="0" t="s">
        <v>3130</v>
      </c>
      <c r="G9" s="0" t="s">
        <v>111</v>
      </c>
    </row>
    <row customHeight="1" ht="11.25">
      <c r="A10" s="1851" t="s">
        <v>16</v>
      </c>
      <c r="B10" s="0" t="s">
        <v>3141</v>
      </c>
      <c r="C10" s="0" t="s">
        <v>3142</v>
      </c>
      <c r="D10" s="0" t="s">
        <v>3141</v>
      </c>
      <c r="E10" s="0" t="s">
        <v>3142</v>
      </c>
      <c r="F10" s="0" t="s">
        <v>3127</v>
      </c>
      <c r="G10" s="0" t="s">
        <v>147</v>
      </c>
    </row>
    <row customHeight="1" ht="11.25">
      <c r="A11" s="1851" t="s">
        <v>16</v>
      </c>
      <c r="B11" s="0" t="s">
        <v>3141</v>
      </c>
      <c r="C11" s="0" t="s">
        <v>3142</v>
      </c>
      <c r="D11" s="0" t="s">
        <v>3143</v>
      </c>
      <c r="E11" s="0" t="s">
        <v>3144</v>
      </c>
      <c r="F11" s="0" t="s">
        <v>3126</v>
      </c>
      <c r="G11" s="0" t="s">
        <v>148</v>
      </c>
    </row>
    <row customHeight="1" ht="11.25">
      <c r="A12" s="1851" t="s">
        <v>16</v>
      </c>
      <c r="B12" s="0" t="s">
        <v>3141</v>
      </c>
      <c r="C12" s="0" t="s">
        <v>3142</v>
      </c>
      <c r="D12" s="0" t="s">
        <v>3145</v>
      </c>
      <c r="E12" s="0" t="s">
        <v>3146</v>
      </c>
      <c r="F12" s="0" t="s">
        <v>3126</v>
      </c>
      <c r="G12" s="0" t="s">
        <v>149</v>
      </c>
    </row>
    <row customHeight="1" ht="11.25">
      <c r="A13" s="1851" t="s">
        <v>16</v>
      </c>
      <c r="B13" s="0" t="s">
        <v>3141</v>
      </c>
      <c r="C13" s="0" t="s">
        <v>3142</v>
      </c>
      <c r="D13" s="0" t="s">
        <v>3147</v>
      </c>
      <c r="E13" s="0" t="s">
        <v>3148</v>
      </c>
      <c r="F13" s="0" t="s">
        <v>3130</v>
      </c>
      <c r="G13" s="0" t="s">
        <v>150</v>
      </c>
    </row>
    <row customHeight="1" ht="11.25">
      <c r="A14" s="1851" t="s">
        <v>16</v>
      </c>
      <c r="B14" s="0" t="s">
        <v>3141</v>
      </c>
      <c r="C14" s="0" t="s">
        <v>3142</v>
      </c>
      <c r="D14" s="0" t="s">
        <v>3149</v>
      </c>
      <c r="E14" s="0" t="s">
        <v>3150</v>
      </c>
      <c r="F14" s="0" t="s">
        <v>3130</v>
      </c>
      <c r="G14" s="0" t="s">
        <v>151</v>
      </c>
    </row>
    <row customHeight="1" ht="11.25">
      <c r="A15" s="1851" t="s">
        <v>16</v>
      </c>
      <c r="B15" s="0" t="s">
        <v>3141</v>
      </c>
      <c r="C15" s="0" t="s">
        <v>3142</v>
      </c>
      <c r="D15" s="0" t="s">
        <v>3151</v>
      </c>
      <c r="E15" s="0" t="s">
        <v>3152</v>
      </c>
      <c r="F15" s="0" t="s">
        <v>3130</v>
      </c>
      <c r="G15" s="0" t="s">
        <v>152</v>
      </c>
    </row>
    <row customHeight="1" ht="11.25">
      <c r="A16" s="1851" t="s">
        <v>16</v>
      </c>
      <c r="B16" s="0" t="s">
        <v>3141</v>
      </c>
      <c r="C16" s="0" t="s">
        <v>3142</v>
      </c>
      <c r="D16" s="0" t="s">
        <v>3153</v>
      </c>
      <c r="E16" s="0" t="s">
        <v>3154</v>
      </c>
      <c r="F16" s="0" t="s">
        <v>3130</v>
      </c>
      <c r="G16" s="0" t="s">
        <v>1484</v>
      </c>
    </row>
    <row customHeight="1" ht="11.25">
      <c r="A17" s="1851" t="s">
        <v>16</v>
      </c>
      <c r="B17" s="0" t="s">
        <v>3155</v>
      </c>
      <c r="C17" s="0" t="s">
        <v>3156</v>
      </c>
      <c r="D17" s="0" t="s">
        <v>3155</v>
      </c>
      <c r="E17" s="0" t="s">
        <v>3156</v>
      </c>
      <c r="F17" s="0" t="s">
        <v>3157</v>
      </c>
      <c r="G17" s="0" t="s">
        <v>1490</v>
      </c>
    </row>
    <row customHeight="1" ht="11.25">
      <c r="A18" s="1851" t="s">
        <v>16</v>
      </c>
      <c r="B18" s="0" t="s">
        <v>3158</v>
      </c>
      <c r="C18" s="0" t="s">
        <v>3159</v>
      </c>
      <c r="D18" s="0" t="s">
        <v>3160</v>
      </c>
      <c r="E18" s="0" t="s">
        <v>3161</v>
      </c>
      <c r="F18" s="0" t="s">
        <v>3130</v>
      </c>
      <c r="G18" s="0" t="s">
        <v>1502</v>
      </c>
    </row>
    <row customHeight="1" ht="11.25">
      <c r="A19" s="1851" t="s">
        <v>16</v>
      </c>
      <c r="B19" s="0" t="s">
        <v>3158</v>
      </c>
      <c r="C19" s="0" t="s">
        <v>3159</v>
      </c>
      <c r="D19" s="0" t="s">
        <v>3158</v>
      </c>
      <c r="E19" s="0" t="s">
        <v>3159</v>
      </c>
      <c r="F19" s="0" t="s">
        <v>3127</v>
      </c>
      <c r="G19" s="0" t="s">
        <v>1516</v>
      </c>
    </row>
    <row customHeight="1" ht="11.25">
      <c r="A20" s="1851" t="s">
        <v>16</v>
      </c>
      <c r="B20" s="0" t="s">
        <v>3158</v>
      </c>
      <c r="C20" s="0" t="s">
        <v>3159</v>
      </c>
      <c r="D20" s="0" t="s">
        <v>3162</v>
      </c>
      <c r="E20" s="0" t="s">
        <v>3163</v>
      </c>
      <c r="F20" s="0" t="s">
        <v>3126</v>
      </c>
      <c r="G20" s="0" t="s">
        <v>1528</v>
      </c>
    </row>
    <row customHeight="1" ht="11.25">
      <c r="A21" s="1851" t="s">
        <v>16</v>
      </c>
      <c r="B21" s="0" t="s">
        <v>3158</v>
      </c>
      <c r="C21" s="0" t="s">
        <v>3159</v>
      </c>
      <c r="D21" s="0" t="s">
        <v>3164</v>
      </c>
      <c r="E21" s="0" t="s">
        <v>3165</v>
      </c>
      <c r="F21" s="0" t="s">
        <v>3126</v>
      </c>
      <c r="G21" s="0" t="s">
        <v>1536</v>
      </c>
    </row>
    <row customHeight="1" ht="11.25">
      <c r="A22" s="1851" t="s">
        <v>16</v>
      </c>
      <c r="B22" s="0" t="s">
        <v>3158</v>
      </c>
      <c r="C22" s="0" t="s">
        <v>3159</v>
      </c>
      <c r="D22" s="0" t="s">
        <v>3166</v>
      </c>
      <c r="E22" s="0" t="s">
        <v>3167</v>
      </c>
      <c r="F22" s="0" t="s">
        <v>3130</v>
      </c>
      <c r="G22" s="0" t="s">
        <v>1552</v>
      </c>
    </row>
    <row customHeight="1" ht="11.25">
      <c r="A23" s="1851" t="s">
        <v>16</v>
      </c>
      <c r="B23" s="0" t="s">
        <v>3158</v>
      </c>
      <c r="C23" s="0" t="s">
        <v>3159</v>
      </c>
      <c r="D23" s="0" t="s">
        <v>3168</v>
      </c>
      <c r="E23" s="0" t="s">
        <v>3169</v>
      </c>
      <c r="F23" s="0" t="s">
        <v>3126</v>
      </c>
      <c r="G23" s="0" t="s">
        <v>1559</v>
      </c>
    </row>
    <row customHeight="1" ht="11.25">
      <c r="A24" s="1851" t="s">
        <v>16</v>
      </c>
      <c r="B24" s="0" t="s">
        <v>3158</v>
      </c>
      <c r="C24" s="0" t="s">
        <v>3159</v>
      </c>
      <c r="D24" s="0" t="s">
        <v>3170</v>
      </c>
      <c r="E24" s="0" t="s">
        <v>3171</v>
      </c>
      <c r="F24" s="0" t="s">
        <v>3126</v>
      </c>
      <c r="G24" s="0" t="s">
        <v>1567</v>
      </c>
    </row>
    <row customHeight="1" ht="11.25">
      <c r="A25" s="1851" t="s">
        <v>16</v>
      </c>
      <c r="B25" s="0" t="s">
        <v>3158</v>
      </c>
      <c r="C25" s="0" t="s">
        <v>3159</v>
      </c>
      <c r="D25" s="0" t="s">
        <v>3172</v>
      </c>
      <c r="E25" s="0" t="s">
        <v>3173</v>
      </c>
      <c r="F25" s="0" t="s">
        <v>3126</v>
      </c>
      <c r="G25" s="0" t="s">
        <v>1574</v>
      </c>
    </row>
    <row customHeight="1" ht="11.25">
      <c r="A26" s="1851" t="s">
        <v>16</v>
      </c>
      <c r="B26" s="0" t="s">
        <v>3158</v>
      </c>
      <c r="C26" s="0" t="s">
        <v>3159</v>
      </c>
      <c r="D26" s="0" t="s">
        <v>3174</v>
      </c>
      <c r="E26" s="0" t="s">
        <v>3175</v>
      </c>
      <c r="F26" s="0" t="s">
        <v>3130</v>
      </c>
      <c r="G26" s="0" t="s">
        <v>1578</v>
      </c>
    </row>
    <row customHeight="1" ht="11.25">
      <c r="A27" s="1851" t="s">
        <v>16</v>
      </c>
      <c r="B27" s="0" t="s">
        <v>3158</v>
      </c>
      <c r="C27" s="0" t="s">
        <v>3159</v>
      </c>
      <c r="D27" s="0" t="s">
        <v>3176</v>
      </c>
      <c r="E27" s="0" t="s">
        <v>3177</v>
      </c>
      <c r="F27" s="0" t="s">
        <v>3130</v>
      </c>
      <c r="G27" s="0" t="s">
        <v>1583</v>
      </c>
    </row>
    <row customHeight="1" ht="11.25">
      <c r="A28" s="1851" t="s">
        <v>16</v>
      </c>
      <c r="B28" s="0" t="s">
        <v>3158</v>
      </c>
      <c r="C28" s="0" t="s">
        <v>3159</v>
      </c>
      <c r="D28" s="0" t="s">
        <v>3178</v>
      </c>
      <c r="E28" s="0" t="s">
        <v>3179</v>
      </c>
      <c r="F28" s="0" t="s">
        <v>3130</v>
      </c>
      <c r="G28" s="0" t="s">
        <v>1591</v>
      </c>
    </row>
    <row customHeight="1" ht="11.25">
      <c r="A29" s="1851" t="s">
        <v>16</v>
      </c>
      <c r="B29" s="0" t="s">
        <v>3180</v>
      </c>
      <c r="C29" s="0" t="s">
        <v>3181</v>
      </c>
      <c r="D29" s="0" t="s">
        <v>3180</v>
      </c>
      <c r="E29" s="0" t="s">
        <v>3181</v>
      </c>
      <c r="F29" s="0" t="s">
        <v>3157</v>
      </c>
      <c r="G29" s="0" t="s">
        <v>1593</v>
      </c>
    </row>
    <row customHeight="1" ht="11.25">
      <c r="A30" s="1851" t="s">
        <v>16</v>
      </c>
      <c r="B30" s="0" t="s">
        <v>3182</v>
      </c>
      <c r="C30" s="0" t="s">
        <v>3183</v>
      </c>
      <c r="D30" s="0" t="s">
        <v>3182</v>
      </c>
      <c r="E30" s="0" t="s">
        <v>3183</v>
      </c>
      <c r="F30" s="0" t="s">
        <v>3157</v>
      </c>
      <c r="G30" s="0" t="s">
        <v>1596</v>
      </c>
    </row>
    <row customHeight="1" ht="11.25">
      <c r="A31" s="1851" t="s">
        <v>16</v>
      </c>
      <c r="B31" s="0" t="s">
        <v>3184</v>
      </c>
      <c r="C31" s="0" t="s">
        <v>3185</v>
      </c>
      <c r="D31" s="0" t="s">
        <v>3184</v>
      </c>
      <c r="E31" s="0" t="s">
        <v>3185</v>
      </c>
      <c r="F31" s="0" t="s">
        <v>3157</v>
      </c>
      <c r="G31" s="0" t="s">
        <v>1602</v>
      </c>
    </row>
    <row customHeight="1" ht="11.25">
      <c r="A32" s="1851" t="s">
        <v>16</v>
      </c>
      <c r="B32" s="0" t="s">
        <v>3186</v>
      </c>
      <c r="C32" s="0" t="s">
        <v>3187</v>
      </c>
      <c r="D32" s="0" t="s">
        <v>3188</v>
      </c>
      <c r="E32" s="0" t="s">
        <v>3189</v>
      </c>
      <c r="F32" s="0" t="s">
        <v>3130</v>
      </c>
      <c r="G32" s="0" t="s">
        <v>1604</v>
      </c>
    </row>
    <row customHeight="1" ht="11.25">
      <c r="A33" s="1851" t="s">
        <v>16</v>
      </c>
      <c r="B33" s="0" t="s">
        <v>3186</v>
      </c>
      <c r="C33" s="0" t="s">
        <v>3187</v>
      </c>
      <c r="D33" s="0" t="s">
        <v>3190</v>
      </c>
      <c r="E33" s="0" t="s">
        <v>3191</v>
      </c>
      <c r="F33" s="0" t="s">
        <v>3130</v>
      </c>
      <c r="G33" s="0" t="s">
        <v>1606</v>
      </c>
    </row>
    <row customHeight="1" ht="11.25">
      <c r="A34" s="1851" t="s">
        <v>16</v>
      </c>
      <c r="B34" s="0" t="s">
        <v>3186</v>
      </c>
      <c r="C34" s="0" t="s">
        <v>3187</v>
      </c>
      <c r="D34" s="0" t="s">
        <v>3192</v>
      </c>
      <c r="E34" s="0" t="s">
        <v>3193</v>
      </c>
      <c r="F34" s="0" t="s">
        <v>3130</v>
      </c>
      <c r="G34" s="0" t="s">
        <v>1608</v>
      </c>
    </row>
    <row customHeight="1" ht="11.25">
      <c r="A35" s="1851" t="s">
        <v>16</v>
      </c>
      <c r="B35" s="0" t="s">
        <v>3186</v>
      </c>
      <c r="C35" s="0" t="s">
        <v>3187</v>
      </c>
      <c r="D35" s="0" t="s">
        <v>3186</v>
      </c>
      <c r="E35" s="0" t="s">
        <v>3187</v>
      </c>
      <c r="F35" s="0" t="s">
        <v>3127</v>
      </c>
      <c r="G35" s="0" t="s">
        <v>1613</v>
      </c>
    </row>
    <row customHeight="1" ht="11.25">
      <c r="A36" s="1851" t="s">
        <v>16</v>
      </c>
      <c r="B36" s="0" t="s">
        <v>3186</v>
      </c>
      <c r="C36" s="0" t="s">
        <v>3187</v>
      </c>
      <c r="D36" s="0" t="s">
        <v>3194</v>
      </c>
      <c r="E36" s="0" t="s">
        <v>3195</v>
      </c>
      <c r="F36" s="0" t="s">
        <v>3126</v>
      </c>
      <c r="G36" s="0" t="s">
        <v>1618</v>
      </c>
    </row>
    <row customHeight="1" ht="11.25">
      <c r="A37" s="1851" t="s">
        <v>16</v>
      </c>
      <c r="B37" s="0" t="s">
        <v>3186</v>
      </c>
      <c r="C37" s="0" t="s">
        <v>3187</v>
      </c>
      <c r="D37" s="0" t="s">
        <v>3196</v>
      </c>
      <c r="E37" s="0" t="s">
        <v>3197</v>
      </c>
      <c r="F37" s="0" t="s">
        <v>3130</v>
      </c>
      <c r="G37" s="0" t="s">
        <v>1622</v>
      </c>
    </row>
    <row customHeight="1" ht="11.25">
      <c r="A38" s="1851" t="s">
        <v>16</v>
      </c>
      <c r="B38" s="0" t="s">
        <v>3186</v>
      </c>
      <c r="C38" s="0" t="s">
        <v>3187</v>
      </c>
      <c r="D38" s="0" t="s">
        <v>3198</v>
      </c>
      <c r="E38" s="0" t="s">
        <v>3199</v>
      </c>
      <c r="F38" s="0" t="s">
        <v>3130</v>
      </c>
      <c r="G38" s="0" t="s">
        <v>1630</v>
      </c>
    </row>
    <row customHeight="1" ht="11.25">
      <c r="A39" s="1851" t="s">
        <v>16</v>
      </c>
      <c r="B39" s="0" t="s">
        <v>3186</v>
      </c>
      <c r="C39" s="0" t="s">
        <v>3187</v>
      </c>
      <c r="D39" s="0" t="s">
        <v>3200</v>
      </c>
      <c r="E39" s="0" t="s">
        <v>3201</v>
      </c>
      <c r="F39" s="0" t="s">
        <v>3130</v>
      </c>
      <c r="G39" s="0" t="s">
        <v>1636</v>
      </c>
    </row>
    <row customHeight="1" ht="11.25">
      <c r="A40" s="1851" t="s">
        <v>16</v>
      </c>
      <c r="B40" s="0" t="s">
        <v>3186</v>
      </c>
      <c r="C40" s="0" t="s">
        <v>3187</v>
      </c>
      <c r="D40" s="0" t="s">
        <v>3202</v>
      </c>
      <c r="E40" s="0" t="s">
        <v>3203</v>
      </c>
      <c r="F40" s="0" t="s">
        <v>3130</v>
      </c>
      <c r="G40" s="0" t="s">
        <v>1641</v>
      </c>
    </row>
    <row customHeight="1" ht="11.25">
      <c r="A41" s="1851" t="s">
        <v>16</v>
      </c>
      <c r="B41" s="0" t="s">
        <v>3204</v>
      </c>
      <c r="C41" s="0" t="s">
        <v>3205</v>
      </c>
      <c r="D41" s="0" t="s">
        <v>3204</v>
      </c>
      <c r="E41" s="0" t="s">
        <v>3205</v>
      </c>
      <c r="F41" s="0" t="s">
        <v>3157</v>
      </c>
      <c r="G41" s="0" t="s">
        <v>1645</v>
      </c>
    </row>
    <row customHeight="1" ht="11.25">
      <c r="A42" s="1851" t="s">
        <v>16</v>
      </c>
      <c r="B42" s="0" t="s">
        <v>3206</v>
      </c>
      <c r="C42" s="0" t="s">
        <v>3207</v>
      </c>
      <c r="D42" s="0" t="s">
        <v>3208</v>
      </c>
      <c r="E42" s="0" t="s">
        <v>3209</v>
      </c>
      <c r="F42" s="0" t="s">
        <v>3130</v>
      </c>
      <c r="G42" s="0" t="s">
        <v>1648</v>
      </c>
    </row>
    <row customHeight="1" ht="11.25">
      <c r="A43" s="1851" t="s">
        <v>16</v>
      </c>
      <c r="B43" s="0" t="s">
        <v>3206</v>
      </c>
      <c r="C43" s="0" t="s">
        <v>3207</v>
      </c>
      <c r="D43" s="0" t="s">
        <v>3210</v>
      </c>
      <c r="E43" s="0" t="s">
        <v>3211</v>
      </c>
      <c r="F43" s="0" t="s">
        <v>3130</v>
      </c>
      <c r="G43" s="0" t="s">
        <v>1655</v>
      </c>
    </row>
    <row customHeight="1" ht="11.25">
      <c r="A44" s="1851" t="s">
        <v>16</v>
      </c>
      <c r="B44" s="0" t="s">
        <v>3206</v>
      </c>
      <c r="C44" s="0" t="s">
        <v>3207</v>
      </c>
      <c r="D44" s="0" t="s">
        <v>3212</v>
      </c>
      <c r="E44" s="0" t="s">
        <v>3213</v>
      </c>
      <c r="F44" s="0" t="s">
        <v>3130</v>
      </c>
      <c r="G44" s="0" t="s">
        <v>1663</v>
      </c>
    </row>
    <row customHeight="1" ht="11.25">
      <c r="A45" s="1851" t="s">
        <v>16</v>
      </c>
      <c r="B45" s="0" t="s">
        <v>3206</v>
      </c>
      <c r="C45" s="0" t="s">
        <v>3207</v>
      </c>
      <c r="D45" s="0" t="s">
        <v>3214</v>
      </c>
      <c r="E45" s="0" t="s">
        <v>3215</v>
      </c>
      <c r="F45" s="0" t="s">
        <v>3130</v>
      </c>
      <c r="G45" s="0" t="s">
        <v>1668</v>
      </c>
    </row>
    <row customHeight="1" ht="11.25">
      <c r="A46" s="1851" t="s">
        <v>16</v>
      </c>
      <c r="B46" s="0" t="s">
        <v>3206</v>
      </c>
      <c r="C46" s="0" t="s">
        <v>3207</v>
      </c>
      <c r="D46" s="0" t="s">
        <v>3216</v>
      </c>
      <c r="E46" s="0" t="s">
        <v>3217</v>
      </c>
      <c r="F46" s="0" t="s">
        <v>3126</v>
      </c>
      <c r="G46" s="0" t="s">
        <v>1672</v>
      </c>
    </row>
    <row customHeight="1" ht="11.25">
      <c r="A47" s="1851" t="s">
        <v>16</v>
      </c>
      <c r="B47" s="0" t="s">
        <v>3206</v>
      </c>
      <c r="C47" s="0" t="s">
        <v>3207</v>
      </c>
      <c r="D47" s="0" t="s">
        <v>3218</v>
      </c>
      <c r="E47" s="0" t="s">
        <v>3219</v>
      </c>
      <c r="F47" s="0" t="s">
        <v>3130</v>
      </c>
      <c r="G47" s="0" t="s">
        <v>1678</v>
      </c>
    </row>
    <row customHeight="1" ht="11.25">
      <c r="A48" s="1851" t="s">
        <v>16</v>
      </c>
      <c r="B48" s="0" t="s">
        <v>3206</v>
      </c>
      <c r="C48" s="0" t="s">
        <v>3207</v>
      </c>
      <c r="D48" s="0" t="s">
        <v>3206</v>
      </c>
      <c r="E48" s="0" t="s">
        <v>3207</v>
      </c>
      <c r="F48" s="0" t="s">
        <v>3127</v>
      </c>
      <c r="G48" s="0" t="s">
        <v>1683</v>
      </c>
    </row>
    <row customHeight="1" ht="11.25">
      <c r="A49" s="1851" t="s">
        <v>16</v>
      </c>
      <c r="B49" s="0" t="s">
        <v>3206</v>
      </c>
      <c r="C49" s="0" t="s">
        <v>3207</v>
      </c>
      <c r="D49" s="0" t="s">
        <v>3220</v>
      </c>
      <c r="E49" s="0" t="s">
        <v>3221</v>
      </c>
      <c r="F49" s="0" t="s">
        <v>3126</v>
      </c>
      <c r="G49" s="0" t="s">
        <v>1686</v>
      </c>
    </row>
    <row customHeight="1" ht="11.25">
      <c r="A50" s="1851" t="s">
        <v>16</v>
      </c>
      <c r="B50" s="0" t="s">
        <v>3206</v>
      </c>
      <c r="C50" s="0" t="s">
        <v>3207</v>
      </c>
      <c r="D50" s="0" t="s">
        <v>3222</v>
      </c>
      <c r="E50" s="0" t="s">
        <v>3223</v>
      </c>
      <c r="F50" s="0" t="s">
        <v>3130</v>
      </c>
      <c r="G50" s="0" t="s">
        <v>1690</v>
      </c>
    </row>
    <row customHeight="1" ht="11.25">
      <c r="A51" s="1851" t="s">
        <v>16</v>
      </c>
      <c r="B51" s="0" t="s">
        <v>3224</v>
      </c>
      <c r="C51" s="0" t="s">
        <v>3225</v>
      </c>
      <c r="D51" s="0" t="s">
        <v>3224</v>
      </c>
      <c r="E51" s="0" t="s">
        <v>3225</v>
      </c>
      <c r="F51" s="0" t="s">
        <v>3157</v>
      </c>
      <c r="G51" s="0" t="s">
        <v>1695</v>
      </c>
    </row>
    <row customHeight="1" ht="11.25">
      <c r="A52" s="1851" t="s">
        <v>16</v>
      </c>
      <c r="B52" s="0" t="s">
        <v>3226</v>
      </c>
      <c r="C52" s="0" t="s">
        <v>3227</v>
      </c>
      <c r="D52" s="0" t="s">
        <v>3228</v>
      </c>
      <c r="E52" s="0" t="s">
        <v>3229</v>
      </c>
      <c r="F52" s="0" t="s">
        <v>3126</v>
      </c>
      <c r="G52" s="0" t="s">
        <v>1699</v>
      </c>
    </row>
    <row customHeight="1" ht="11.25">
      <c r="A53" s="1851" t="s">
        <v>16</v>
      </c>
      <c r="B53" s="0" t="s">
        <v>3226</v>
      </c>
      <c r="C53" s="0" t="s">
        <v>3227</v>
      </c>
      <c r="D53" s="0" t="s">
        <v>3230</v>
      </c>
      <c r="E53" s="0" t="s">
        <v>3231</v>
      </c>
      <c r="F53" s="0" t="s">
        <v>3130</v>
      </c>
      <c r="G53" s="0" t="s">
        <v>1701</v>
      </c>
    </row>
    <row customHeight="1" ht="11.25">
      <c r="A54" s="1851" t="s">
        <v>16</v>
      </c>
      <c r="B54" s="0" t="s">
        <v>3226</v>
      </c>
      <c r="C54" s="0" t="s">
        <v>3227</v>
      </c>
      <c r="D54" s="0" t="s">
        <v>3232</v>
      </c>
      <c r="E54" s="0" t="s">
        <v>3233</v>
      </c>
      <c r="F54" s="0" t="s">
        <v>3130</v>
      </c>
      <c r="G54" s="0" t="s">
        <v>1704</v>
      </c>
    </row>
    <row customHeight="1" ht="11.25">
      <c r="A55" s="1851" t="s">
        <v>16</v>
      </c>
      <c r="B55" s="0" t="s">
        <v>3226</v>
      </c>
      <c r="C55" s="0" t="s">
        <v>3227</v>
      </c>
      <c r="D55" s="0" t="s">
        <v>3234</v>
      </c>
      <c r="E55" s="0" t="s">
        <v>3235</v>
      </c>
      <c r="F55" s="0" t="s">
        <v>3130</v>
      </c>
      <c r="G55" s="0" t="s">
        <v>1708</v>
      </c>
    </row>
    <row customHeight="1" ht="11.25">
      <c r="A56" s="1851" t="s">
        <v>16</v>
      </c>
      <c r="B56" s="0" t="s">
        <v>3226</v>
      </c>
      <c r="C56" s="0" t="s">
        <v>3227</v>
      </c>
      <c r="D56" s="0" t="s">
        <v>3226</v>
      </c>
      <c r="E56" s="0" t="s">
        <v>3227</v>
      </c>
      <c r="F56" s="0" t="s">
        <v>3127</v>
      </c>
      <c r="G56" s="0" t="s">
        <v>1711</v>
      </c>
    </row>
    <row customHeight="1" ht="11.25">
      <c r="A57" s="1851" t="s">
        <v>16</v>
      </c>
      <c r="B57" s="0" t="s">
        <v>3226</v>
      </c>
      <c r="C57" s="0" t="s">
        <v>3227</v>
      </c>
      <c r="D57" s="0" t="s">
        <v>3236</v>
      </c>
      <c r="E57" s="0" t="s">
        <v>3237</v>
      </c>
      <c r="F57" s="0" t="s">
        <v>3126</v>
      </c>
      <c r="G57" s="0" t="s">
        <v>1714</v>
      </c>
    </row>
    <row customHeight="1" ht="11.25">
      <c r="A58" s="1851" t="s">
        <v>16</v>
      </c>
      <c r="B58" s="0" t="s">
        <v>3226</v>
      </c>
      <c r="C58" s="0" t="s">
        <v>3227</v>
      </c>
      <c r="D58" s="0" t="s">
        <v>3238</v>
      </c>
      <c r="E58" s="0" t="s">
        <v>3239</v>
      </c>
      <c r="F58" s="0" t="s">
        <v>3130</v>
      </c>
      <c r="G58" s="0" t="s">
        <v>1717</v>
      </c>
    </row>
    <row customHeight="1" ht="11.25">
      <c r="A59" s="1851" t="s">
        <v>16</v>
      </c>
      <c r="B59" s="0" t="s">
        <v>3226</v>
      </c>
      <c r="C59" s="0" t="s">
        <v>3227</v>
      </c>
      <c r="D59" s="0" t="s">
        <v>3240</v>
      </c>
      <c r="E59" s="0" t="s">
        <v>3241</v>
      </c>
      <c r="F59" s="0" t="s">
        <v>3126</v>
      </c>
      <c r="G59" s="0" t="s">
        <v>1721</v>
      </c>
    </row>
    <row customHeight="1" ht="11.25">
      <c r="A60" s="1851" t="s">
        <v>16</v>
      </c>
      <c r="B60" s="0" t="s">
        <v>3226</v>
      </c>
      <c r="C60" s="0" t="s">
        <v>3227</v>
      </c>
      <c r="D60" s="0" t="s">
        <v>3242</v>
      </c>
      <c r="E60" s="0" t="s">
        <v>3243</v>
      </c>
      <c r="F60" s="0" t="s">
        <v>3130</v>
      </c>
      <c r="G60" s="0" t="s">
        <v>1724</v>
      </c>
    </row>
    <row customHeight="1" ht="11.25">
      <c r="A61" s="1851" t="s">
        <v>16</v>
      </c>
      <c r="B61" s="0" t="s">
        <v>3226</v>
      </c>
      <c r="C61" s="0" t="s">
        <v>3227</v>
      </c>
      <c r="D61" s="0" t="s">
        <v>3244</v>
      </c>
      <c r="E61" s="0" t="s">
        <v>3245</v>
      </c>
      <c r="F61" s="0" t="s">
        <v>3126</v>
      </c>
      <c r="G61" s="0" t="s">
        <v>3246</v>
      </c>
    </row>
    <row customHeight="1" ht="11.25">
      <c r="A62" s="1851" t="s">
        <v>16</v>
      </c>
      <c r="B62" s="0" t="s">
        <v>3226</v>
      </c>
      <c r="C62" s="0" t="s">
        <v>3227</v>
      </c>
      <c r="D62" s="0" t="s">
        <v>3247</v>
      </c>
      <c r="E62" s="0" t="s">
        <v>3248</v>
      </c>
      <c r="F62" s="0" t="s">
        <v>3130</v>
      </c>
      <c r="G62" s="0" t="s">
        <v>3249</v>
      </c>
    </row>
    <row customHeight="1" ht="11.25">
      <c r="A63" s="1851" t="s">
        <v>16</v>
      </c>
      <c r="B63" s="0" t="s">
        <v>3226</v>
      </c>
      <c r="C63" s="0" t="s">
        <v>3227</v>
      </c>
      <c r="D63" s="0" t="s">
        <v>3250</v>
      </c>
      <c r="E63" s="0" t="s">
        <v>3251</v>
      </c>
      <c r="F63" s="0" t="s">
        <v>3130</v>
      </c>
      <c r="G63" s="0" t="s">
        <v>3252</v>
      </c>
    </row>
    <row customHeight="1" ht="11.25">
      <c r="A64" s="1851" t="s">
        <v>16</v>
      </c>
      <c r="B64" s="0" t="s">
        <v>3253</v>
      </c>
      <c r="C64" s="0" t="s">
        <v>3254</v>
      </c>
      <c r="D64" s="0" t="s">
        <v>3253</v>
      </c>
      <c r="E64" s="0" t="s">
        <v>3254</v>
      </c>
      <c r="F64" s="0" t="s">
        <v>3157</v>
      </c>
      <c r="G64" s="0" t="s">
        <v>3255</v>
      </c>
    </row>
    <row customHeight="1" ht="11.25">
      <c r="A65" s="1851" t="s">
        <v>16</v>
      </c>
      <c r="B65" s="0" t="s">
        <v>3256</v>
      </c>
      <c r="C65" s="0" t="s">
        <v>3257</v>
      </c>
      <c r="D65" s="0" t="s">
        <v>3256</v>
      </c>
      <c r="E65" s="0" t="s">
        <v>3257</v>
      </c>
      <c r="F65" s="0" t="s">
        <v>3157</v>
      </c>
      <c r="G65" s="0" t="s">
        <v>3258</v>
      </c>
    </row>
    <row customHeight="1" ht="11.25">
      <c r="A66" s="1851" t="s">
        <v>16</v>
      </c>
      <c r="B66" s="0" t="s">
        <v>3259</v>
      </c>
      <c r="C66" s="0" t="s">
        <v>3260</v>
      </c>
      <c r="D66" s="0" t="s">
        <v>3259</v>
      </c>
      <c r="E66" s="0" t="s">
        <v>3260</v>
      </c>
      <c r="F66" s="0" t="s">
        <v>3157</v>
      </c>
      <c r="G66" s="0" t="s">
        <v>3261</v>
      </c>
    </row>
    <row customHeight="1" ht="11.25">
      <c r="A67" s="1851" t="s">
        <v>16</v>
      </c>
      <c r="B67" s="0" t="s">
        <v>3262</v>
      </c>
      <c r="C67" s="0" t="s">
        <v>3263</v>
      </c>
      <c r="D67" s="0" t="s">
        <v>3264</v>
      </c>
      <c r="E67" s="0" t="s">
        <v>3265</v>
      </c>
      <c r="F67" s="0" t="s">
        <v>3126</v>
      </c>
      <c r="G67" s="0" t="s">
        <v>2036</v>
      </c>
    </row>
    <row customHeight="1" ht="11.25">
      <c r="A68" s="1851" t="s">
        <v>16</v>
      </c>
      <c r="B68" s="0" t="s">
        <v>3262</v>
      </c>
      <c r="C68" s="0" t="s">
        <v>3263</v>
      </c>
      <c r="D68" s="0" t="s">
        <v>3266</v>
      </c>
      <c r="E68" s="0" t="s">
        <v>3267</v>
      </c>
      <c r="F68" s="0" t="s">
        <v>3130</v>
      </c>
      <c r="G68" s="0" t="s">
        <v>3268</v>
      </c>
    </row>
    <row customHeight="1" ht="11.25">
      <c r="A69" s="1851" t="s">
        <v>16</v>
      </c>
      <c r="B69" s="0" t="s">
        <v>3262</v>
      </c>
      <c r="C69" s="0" t="s">
        <v>3263</v>
      </c>
      <c r="D69" s="0" t="s">
        <v>3269</v>
      </c>
      <c r="E69" s="0" t="s">
        <v>3270</v>
      </c>
      <c r="F69" s="0" t="s">
        <v>3126</v>
      </c>
      <c r="G69" s="0" t="s">
        <v>2239</v>
      </c>
    </row>
    <row customHeight="1" ht="11.25">
      <c r="A70" s="1851" t="s">
        <v>16</v>
      </c>
      <c r="B70" s="0" t="s">
        <v>3262</v>
      </c>
      <c r="C70" s="0" t="s">
        <v>3263</v>
      </c>
      <c r="D70" s="0" t="s">
        <v>3271</v>
      </c>
      <c r="E70" s="0" t="s">
        <v>3272</v>
      </c>
      <c r="F70" s="0" t="s">
        <v>3126</v>
      </c>
      <c r="G70" s="0" t="s">
        <v>3273</v>
      </c>
    </row>
    <row customHeight="1" ht="11.25">
      <c r="A71" s="1851" t="s">
        <v>16</v>
      </c>
      <c r="B71" s="0" t="s">
        <v>3262</v>
      </c>
      <c r="C71" s="0" t="s">
        <v>3263</v>
      </c>
      <c r="D71" s="0" t="s">
        <v>3274</v>
      </c>
      <c r="E71" s="0" t="s">
        <v>3275</v>
      </c>
      <c r="F71" s="0" t="s">
        <v>3126</v>
      </c>
      <c r="G71" s="0" t="s">
        <v>3276</v>
      </c>
    </row>
    <row customHeight="1" ht="11.25">
      <c r="A72" s="1851" t="s">
        <v>16</v>
      </c>
      <c r="B72" s="0" t="s">
        <v>3262</v>
      </c>
      <c r="C72" s="0" t="s">
        <v>3263</v>
      </c>
      <c r="D72" s="0" t="s">
        <v>3277</v>
      </c>
      <c r="E72" s="0" t="s">
        <v>3278</v>
      </c>
      <c r="F72" s="0" t="s">
        <v>3126</v>
      </c>
      <c r="G72" s="0" t="s">
        <v>3279</v>
      </c>
    </row>
    <row customHeight="1" ht="11.25">
      <c r="A73" s="1851" t="s">
        <v>16</v>
      </c>
      <c r="B73" s="0" t="s">
        <v>3262</v>
      </c>
      <c r="C73" s="0" t="s">
        <v>3263</v>
      </c>
      <c r="D73" s="0" t="s">
        <v>3280</v>
      </c>
      <c r="E73" s="0" t="s">
        <v>3281</v>
      </c>
      <c r="F73" s="0" t="s">
        <v>3282</v>
      </c>
      <c r="G73" s="0" t="s">
        <v>3283</v>
      </c>
    </row>
    <row customHeight="1" ht="11.25">
      <c r="A74" s="1851" t="s">
        <v>16</v>
      </c>
      <c r="B74" s="0" t="s">
        <v>3262</v>
      </c>
      <c r="C74" s="0" t="s">
        <v>3263</v>
      </c>
      <c r="D74" s="0" t="s">
        <v>3262</v>
      </c>
      <c r="E74" s="0" t="s">
        <v>3263</v>
      </c>
      <c r="F74" s="0" t="s">
        <v>3127</v>
      </c>
      <c r="G74" s="0" t="s">
        <v>3284</v>
      </c>
    </row>
    <row customHeight="1" ht="11.25">
      <c r="A75" s="1851" t="s">
        <v>16</v>
      </c>
      <c r="B75" s="0" t="s">
        <v>3262</v>
      </c>
      <c r="C75" s="0" t="s">
        <v>3263</v>
      </c>
      <c r="D75" s="0" t="s">
        <v>3285</v>
      </c>
      <c r="E75" s="0" t="s">
        <v>3286</v>
      </c>
      <c r="F75" s="0" t="s">
        <v>3126</v>
      </c>
      <c r="G75" s="0" t="s">
        <v>3287</v>
      </c>
    </row>
    <row customHeight="1" ht="11.25">
      <c r="A76" s="1851" t="s">
        <v>16</v>
      </c>
      <c r="B76" s="0" t="s">
        <v>3288</v>
      </c>
      <c r="C76" s="0" t="s">
        <v>3289</v>
      </c>
      <c r="D76" s="0" t="s">
        <v>3288</v>
      </c>
      <c r="E76" s="0" t="s">
        <v>3289</v>
      </c>
      <c r="F76" s="0" t="s">
        <v>3157</v>
      </c>
      <c r="G76" s="0" t="s">
        <v>3290</v>
      </c>
    </row>
    <row customHeight="1" ht="11.25">
      <c r="A77" s="1851" t="s">
        <v>16</v>
      </c>
      <c r="B77" s="0" t="s">
        <v>3291</v>
      </c>
      <c r="C77" s="0" t="s">
        <v>3292</v>
      </c>
      <c r="D77" s="0" t="s">
        <v>3293</v>
      </c>
      <c r="E77" s="0" t="s">
        <v>3294</v>
      </c>
      <c r="F77" s="0" t="s">
        <v>3126</v>
      </c>
      <c r="G77" s="0" t="s">
        <v>3295</v>
      </c>
    </row>
    <row customHeight="1" ht="11.25">
      <c r="A78" s="1851" t="s">
        <v>16</v>
      </c>
      <c r="B78" s="0" t="s">
        <v>3291</v>
      </c>
      <c r="C78" s="0" t="s">
        <v>3292</v>
      </c>
      <c r="D78" s="0" t="s">
        <v>3296</v>
      </c>
      <c r="E78" s="0" t="s">
        <v>3297</v>
      </c>
      <c r="F78" s="0" t="s">
        <v>3126</v>
      </c>
      <c r="G78" s="0" t="s">
        <v>3298</v>
      </c>
    </row>
    <row customHeight="1" ht="11.25">
      <c r="A79" s="1851" t="s">
        <v>16</v>
      </c>
      <c r="B79" s="0" t="s">
        <v>3291</v>
      </c>
      <c r="C79" s="0" t="s">
        <v>3292</v>
      </c>
      <c r="D79" s="0" t="s">
        <v>3299</v>
      </c>
      <c r="E79" s="0" t="s">
        <v>3300</v>
      </c>
      <c r="F79" s="0" t="s">
        <v>3130</v>
      </c>
      <c r="G79" s="0" t="s">
        <v>3301</v>
      </c>
    </row>
    <row customHeight="1" ht="11.25">
      <c r="A80" s="1851" t="s">
        <v>16</v>
      </c>
      <c r="B80" s="0" t="s">
        <v>3291</v>
      </c>
      <c r="C80" s="0" t="s">
        <v>3292</v>
      </c>
      <c r="D80" s="0" t="s">
        <v>3302</v>
      </c>
      <c r="E80" s="0" t="s">
        <v>3303</v>
      </c>
      <c r="F80" s="0" t="s">
        <v>3130</v>
      </c>
      <c r="G80" s="0" t="s">
        <v>3304</v>
      </c>
    </row>
    <row customHeight="1" ht="11.25">
      <c r="A81" s="1851" t="s">
        <v>16</v>
      </c>
      <c r="B81" s="0" t="s">
        <v>3291</v>
      </c>
      <c r="C81" s="0" t="s">
        <v>3292</v>
      </c>
      <c r="D81" s="0" t="s">
        <v>3305</v>
      </c>
      <c r="E81" s="0" t="s">
        <v>3306</v>
      </c>
      <c r="F81" s="0" t="s">
        <v>3282</v>
      </c>
      <c r="G81" s="0" t="s">
        <v>3307</v>
      </c>
    </row>
    <row customHeight="1" ht="11.25">
      <c r="A82" s="1851" t="s">
        <v>16</v>
      </c>
      <c r="B82" s="0" t="s">
        <v>3291</v>
      </c>
      <c r="C82" s="0" t="s">
        <v>3292</v>
      </c>
      <c r="D82" s="0" t="s">
        <v>3308</v>
      </c>
      <c r="E82" s="0" t="s">
        <v>3309</v>
      </c>
      <c r="F82" s="0" t="s">
        <v>3130</v>
      </c>
      <c r="G82" s="0" t="s">
        <v>3310</v>
      </c>
    </row>
    <row customHeight="1" ht="11.25">
      <c r="A83" s="1851" t="s">
        <v>16</v>
      </c>
      <c r="B83" s="0" t="s">
        <v>3291</v>
      </c>
      <c r="C83" s="0" t="s">
        <v>3292</v>
      </c>
      <c r="D83" s="0" t="s">
        <v>3311</v>
      </c>
      <c r="E83" s="0" t="s">
        <v>3312</v>
      </c>
      <c r="F83" s="0" t="s">
        <v>3130</v>
      </c>
      <c r="G83" s="0" t="s">
        <v>3313</v>
      </c>
    </row>
    <row customHeight="1" ht="11.25">
      <c r="A84" s="1851" t="s">
        <v>16</v>
      </c>
      <c r="B84" s="0" t="s">
        <v>3291</v>
      </c>
      <c r="C84" s="0" t="s">
        <v>3292</v>
      </c>
      <c r="D84" s="0" t="s">
        <v>3314</v>
      </c>
      <c r="E84" s="0" t="s">
        <v>3315</v>
      </c>
      <c r="F84" s="0" t="s">
        <v>3130</v>
      </c>
      <c r="G84" s="0" t="s">
        <v>3316</v>
      </c>
    </row>
    <row customHeight="1" ht="11.25">
      <c r="A85" s="1851" t="s">
        <v>16</v>
      </c>
      <c r="B85" s="0" t="s">
        <v>3291</v>
      </c>
      <c r="C85" s="0" t="s">
        <v>3292</v>
      </c>
      <c r="D85" s="0" t="s">
        <v>3291</v>
      </c>
      <c r="E85" s="0" t="s">
        <v>3292</v>
      </c>
      <c r="F85" s="0" t="s">
        <v>3127</v>
      </c>
      <c r="G85" s="0" t="s">
        <v>3317</v>
      </c>
    </row>
    <row customHeight="1" ht="11.25">
      <c r="A86" s="1851" t="s">
        <v>16</v>
      </c>
      <c r="B86" s="0" t="s">
        <v>3291</v>
      </c>
      <c r="C86" s="0" t="s">
        <v>3292</v>
      </c>
      <c r="D86" s="0" t="s">
        <v>3318</v>
      </c>
      <c r="E86" s="0" t="s">
        <v>3319</v>
      </c>
      <c r="F86" s="0" t="s">
        <v>3130</v>
      </c>
      <c r="G86" s="0" t="s">
        <v>3320</v>
      </c>
    </row>
    <row customHeight="1" ht="11.25">
      <c r="A87" s="1851" t="s">
        <v>16</v>
      </c>
      <c r="B87" s="0" t="s">
        <v>3291</v>
      </c>
      <c r="C87" s="0" t="s">
        <v>3292</v>
      </c>
      <c r="D87" s="0" t="s">
        <v>3321</v>
      </c>
      <c r="E87" s="0" t="s">
        <v>3322</v>
      </c>
      <c r="F87" s="0" t="s">
        <v>3130</v>
      </c>
      <c r="G87" s="0" t="s">
        <v>3323</v>
      </c>
    </row>
    <row customHeight="1" ht="11.25">
      <c r="A88" s="1851" t="s">
        <v>16</v>
      </c>
      <c r="B88" s="0" t="s">
        <v>3291</v>
      </c>
      <c r="C88" s="0" t="s">
        <v>3292</v>
      </c>
      <c r="D88" s="0" t="s">
        <v>3324</v>
      </c>
      <c r="E88" s="0" t="s">
        <v>3325</v>
      </c>
      <c r="F88" s="0" t="s">
        <v>3130</v>
      </c>
      <c r="G88" s="0" t="s">
        <v>3326</v>
      </c>
    </row>
    <row customHeight="1" ht="11.25">
      <c r="A89" s="1851" t="s">
        <v>16</v>
      </c>
      <c r="B89" s="0" t="s">
        <v>3291</v>
      </c>
      <c r="C89" s="0" t="s">
        <v>3292</v>
      </c>
      <c r="D89" s="0" t="s">
        <v>3327</v>
      </c>
      <c r="E89" s="0" t="s">
        <v>3328</v>
      </c>
      <c r="F89" s="0" t="s">
        <v>3130</v>
      </c>
      <c r="G89" s="0" t="s">
        <v>3329</v>
      </c>
    </row>
    <row customHeight="1" ht="11.25">
      <c r="A90" s="1851" t="s">
        <v>16</v>
      </c>
      <c r="B90" s="0" t="s">
        <v>3291</v>
      </c>
      <c r="C90" s="0" t="s">
        <v>3292</v>
      </c>
      <c r="D90" s="0" t="s">
        <v>3330</v>
      </c>
      <c r="E90" s="0" t="s">
        <v>3331</v>
      </c>
      <c r="F90" s="0" t="s">
        <v>3126</v>
      </c>
      <c r="G90" s="0" t="s">
        <v>3332</v>
      </c>
    </row>
    <row customHeight="1" ht="11.25">
      <c r="A91" s="1851" t="s">
        <v>16</v>
      </c>
      <c r="B91" s="0" t="s">
        <v>3333</v>
      </c>
      <c r="C91" s="0" t="s">
        <v>3334</v>
      </c>
      <c r="D91" s="0" t="s">
        <v>3333</v>
      </c>
      <c r="E91" s="0" t="s">
        <v>3334</v>
      </c>
      <c r="F91" s="0" t="s">
        <v>3157</v>
      </c>
      <c r="G91" s="0" t="s">
        <v>3335</v>
      </c>
    </row>
    <row customHeight="1" ht="11.25">
      <c r="A92" s="1851" t="s">
        <v>16</v>
      </c>
      <c r="B92" s="0" t="s">
        <v>3336</v>
      </c>
      <c r="C92" s="0" t="s">
        <v>3337</v>
      </c>
      <c r="D92" s="0" t="s">
        <v>3336</v>
      </c>
      <c r="E92" s="0" t="s">
        <v>3337</v>
      </c>
      <c r="F92" s="0" t="s">
        <v>3157</v>
      </c>
      <c r="G92" s="0" t="s">
        <v>3338</v>
      </c>
    </row>
    <row customHeight="1" ht="11.25">
      <c r="A93" s="1851" t="s">
        <v>16</v>
      </c>
      <c r="B93" s="0" t="s">
        <v>3339</v>
      </c>
      <c r="C93" s="0" t="s">
        <v>3340</v>
      </c>
      <c r="D93" s="0" t="s">
        <v>3341</v>
      </c>
      <c r="E93" s="0" t="s">
        <v>3342</v>
      </c>
      <c r="F93" s="0" t="s">
        <v>3130</v>
      </c>
      <c r="G93" s="0" t="s">
        <v>3343</v>
      </c>
    </row>
    <row customHeight="1" ht="11.25">
      <c r="A94" s="1851" t="s">
        <v>16</v>
      </c>
      <c r="B94" s="0" t="s">
        <v>3339</v>
      </c>
      <c r="C94" s="0" t="s">
        <v>3340</v>
      </c>
      <c r="D94" s="0" t="s">
        <v>3344</v>
      </c>
      <c r="E94" s="0" t="s">
        <v>3345</v>
      </c>
      <c r="F94" s="0" t="s">
        <v>3130</v>
      </c>
      <c r="G94" s="0" t="s">
        <v>3346</v>
      </c>
    </row>
    <row customHeight="1" ht="11.25">
      <c r="A95" s="1851" t="s">
        <v>16</v>
      </c>
      <c r="B95" s="0" t="s">
        <v>3339</v>
      </c>
      <c r="C95" s="0" t="s">
        <v>3340</v>
      </c>
      <c r="D95" s="0" t="s">
        <v>3347</v>
      </c>
      <c r="E95" s="0" t="s">
        <v>3348</v>
      </c>
      <c r="F95" s="0" t="s">
        <v>3130</v>
      </c>
      <c r="G95" s="0" t="s">
        <v>3349</v>
      </c>
    </row>
    <row customHeight="1" ht="11.25">
      <c r="A96" s="1851" t="s">
        <v>16</v>
      </c>
      <c r="B96" s="0" t="s">
        <v>3339</v>
      </c>
      <c r="C96" s="0" t="s">
        <v>3340</v>
      </c>
      <c r="D96" s="0" t="s">
        <v>3350</v>
      </c>
      <c r="E96" s="0" t="s">
        <v>3351</v>
      </c>
      <c r="F96" s="0" t="s">
        <v>3130</v>
      </c>
      <c r="G96" s="0" t="s">
        <v>3352</v>
      </c>
    </row>
    <row customHeight="1" ht="11.25">
      <c r="A97" s="1851" t="s">
        <v>16</v>
      </c>
      <c r="B97" s="0" t="s">
        <v>3339</v>
      </c>
      <c r="C97" s="0" t="s">
        <v>3340</v>
      </c>
      <c r="D97" s="0" t="s">
        <v>3353</v>
      </c>
      <c r="E97" s="0" t="s">
        <v>3354</v>
      </c>
      <c r="F97" s="0" t="s">
        <v>3130</v>
      </c>
      <c r="G97" s="0" t="s">
        <v>3355</v>
      </c>
    </row>
    <row customHeight="1" ht="11.25">
      <c r="A98" s="1851" t="s">
        <v>16</v>
      </c>
      <c r="B98" s="0" t="s">
        <v>3339</v>
      </c>
      <c r="C98" s="0" t="s">
        <v>3340</v>
      </c>
      <c r="D98" s="0" t="s">
        <v>3356</v>
      </c>
      <c r="E98" s="0" t="s">
        <v>3357</v>
      </c>
      <c r="F98" s="0" t="s">
        <v>3130</v>
      </c>
      <c r="G98" s="0" t="s">
        <v>3358</v>
      </c>
    </row>
    <row customHeight="1" ht="11.25">
      <c r="A99" s="1851" t="s">
        <v>16</v>
      </c>
      <c r="B99" s="0" t="s">
        <v>3339</v>
      </c>
      <c r="C99" s="0" t="s">
        <v>3340</v>
      </c>
      <c r="D99" s="0" t="s">
        <v>3359</v>
      </c>
      <c r="E99" s="0" t="s">
        <v>3360</v>
      </c>
      <c r="F99" s="0" t="s">
        <v>3130</v>
      </c>
      <c r="G99" s="0" t="s">
        <v>3361</v>
      </c>
    </row>
    <row customHeight="1" ht="11.25">
      <c r="A100" s="1851" t="s">
        <v>16</v>
      </c>
      <c r="B100" s="0" t="s">
        <v>3339</v>
      </c>
      <c r="C100" s="0" t="s">
        <v>3340</v>
      </c>
      <c r="D100" s="0" t="s">
        <v>3362</v>
      </c>
      <c r="E100" s="0" t="s">
        <v>3363</v>
      </c>
      <c r="F100" s="0" t="s">
        <v>3130</v>
      </c>
      <c r="G100" s="0" t="s">
        <v>3364</v>
      </c>
    </row>
    <row customHeight="1" ht="11.25">
      <c r="A101" s="1851" t="s">
        <v>16</v>
      </c>
      <c r="B101" s="0" t="s">
        <v>3339</v>
      </c>
      <c r="C101" s="0" t="s">
        <v>3340</v>
      </c>
      <c r="D101" s="0" t="s">
        <v>3365</v>
      </c>
      <c r="E101" s="0" t="s">
        <v>3366</v>
      </c>
      <c r="F101" s="0" t="s">
        <v>3130</v>
      </c>
      <c r="G101" s="0" t="s">
        <v>3367</v>
      </c>
    </row>
    <row customHeight="1" ht="11.25">
      <c r="A102" s="1851" t="s">
        <v>16</v>
      </c>
      <c r="B102" s="0" t="s">
        <v>3339</v>
      </c>
      <c r="C102" s="0" t="s">
        <v>3340</v>
      </c>
      <c r="D102" s="0" t="s">
        <v>3339</v>
      </c>
      <c r="E102" s="0" t="s">
        <v>3340</v>
      </c>
      <c r="F102" s="0" t="s">
        <v>3127</v>
      </c>
      <c r="G102" s="0" t="s">
        <v>3368</v>
      </c>
    </row>
    <row customHeight="1" ht="11.25">
      <c r="A103" s="1851" t="s">
        <v>16</v>
      </c>
      <c r="B103" s="0" t="s">
        <v>3339</v>
      </c>
      <c r="C103" s="0" t="s">
        <v>3340</v>
      </c>
      <c r="D103" s="0" t="s">
        <v>3369</v>
      </c>
      <c r="E103" s="0" t="s">
        <v>3370</v>
      </c>
      <c r="F103" s="0" t="s">
        <v>3130</v>
      </c>
      <c r="G103" s="0" t="s">
        <v>3371</v>
      </c>
    </row>
    <row customHeight="1" ht="11.25">
      <c r="A104" s="1851" t="s">
        <v>16</v>
      </c>
      <c r="B104" s="0" t="s">
        <v>3339</v>
      </c>
      <c r="C104" s="0" t="s">
        <v>3340</v>
      </c>
      <c r="D104" s="0" t="s">
        <v>3372</v>
      </c>
      <c r="E104" s="0" t="s">
        <v>3373</v>
      </c>
      <c r="F104" s="0" t="s">
        <v>3130</v>
      </c>
      <c r="G104" s="0" t="s">
        <v>3374</v>
      </c>
    </row>
    <row customHeight="1" ht="11.25">
      <c r="A105" s="1851" t="s">
        <v>16</v>
      </c>
      <c r="B105" s="0" t="s">
        <v>3339</v>
      </c>
      <c r="C105" s="0" t="s">
        <v>3340</v>
      </c>
      <c r="D105" s="0" t="s">
        <v>3375</v>
      </c>
      <c r="E105" s="0" t="s">
        <v>3376</v>
      </c>
      <c r="F105" s="0" t="s">
        <v>3130</v>
      </c>
      <c r="G105" s="0" t="s">
        <v>3377</v>
      </c>
    </row>
    <row customHeight="1" ht="11.25">
      <c r="A106" s="1851" t="s">
        <v>16</v>
      </c>
      <c r="B106" s="0" t="s">
        <v>3378</v>
      </c>
      <c r="C106" s="0" t="s">
        <v>3379</v>
      </c>
      <c r="D106" s="0" t="s">
        <v>3378</v>
      </c>
      <c r="E106" s="0" t="s">
        <v>3379</v>
      </c>
      <c r="F106" s="0" t="s">
        <v>3157</v>
      </c>
      <c r="G106" s="0" t="s">
        <v>3380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196AD-A385-8891-3717-0.93F5F339}"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692" width="13.8515625" customWidth="1"/>
  </cols>
  <sheetData>
    <row customHeight="1" ht="11.25">
      <c r="A1" s="836" t="s">
        <v>3381</v>
      </c>
      <c r="B1" s="0" t="s">
        <v>3382</v>
      </c>
      <c r="C1" s="0" t="s">
        <v>3383</v>
      </c>
      <c r="D1" s="0" t="s">
        <v>3384</v>
      </c>
      <c r="E1" s="0" t="s">
        <v>3385</v>
      </c>
      <c r="F1" s="0" t="s">
        <v>3386</v>
      </c>
      <c r="G1" s="0" t="s">
        <v>3387</v>
      </c>
      <c r="H1" s="0" t="s">
        <v>3388</v>
      </c>
      <c r="I1" s="0" t="s">
        <v>3389</v>
      </c>
    </row>
    <row customHeight="1" ht="11.25">
      <c r="A2" s="1692" t="s">
        <v>108</v>
      </c>
      <c r="B2" s="0" t="s">
        <v>3390</v>
      </c>
      <c r="C2" s="0" t="s">
        <v>22</v>
      </c>
      <c r="D2" s="0" t="s">
        <v>986</v>
      </c>
      <c r="E2" s="0" t="s">
        <v>3391</v>
      </c>
      <c r="F2" s="0" t="s">
        <v>22</v>
      </c>
      <c r="G2" s="0" t="s">
        <v>22</v>
      </c>
      <c r="H2" s="0" t="s">
        <v>22</v>
      </c>
      <c r="I2" s="0" t="s">
        <v>22</v>
      </c>
    </row>
    <row customHeight="1" ht="11.25">
      <c r="A3" s="1692" t="s">
        <v>109</v>
      </c>
      <c r="B3" s="0" t="s">
        <v>982</v>
      </c>
      <c r="C3" s="0" t="s">
        <v>22</v>
      </c>
      <c r="D3" s="0" t="s">
        <v>986</v>
      </c>
      <c r="E3" s="0" t="s">
        <v>987</v>
      </c>
      <c r="F3" s="0" t="s">
        <v>22</v>
      </c>
      <c r="G3" s="0" t="s">
        <v>22</v>
      </c>
      <c r="H3" s="0" t="s">
        <v>22</v>
      </c>
      <c r="I3" s="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55DD4-56B3-B3C1-D72D-0.1BD7383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DCB05-04BC-F719-6A7E-0.B0E0188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Муниципальное унитарное предприятие "Югорскэнергогаз"</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199999999999996">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9E0EF-CA49-3231-BAEC-0.FB620D0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3392</v>
      </c>
    </row>
    <row customHeight="1" ht="11.25">
      <c r="A2" s="65" t="s">
        <v>100</v>
      </c>
      <c r="B2" s="65" t="s">
        <v>3393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3DF0B-D30E-6CEE-E796-0.9BF0AA1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3394</v>
      </c>
      <c r="B1" s="836" t="s">
        <v>3395</v>
      </c>
    </row>
    <row customHeight="1" ht="11.25">
      <c r="A2" s="836">
        <v>4213775</v>
      </c>
      <c r="B2" s="836" t="s">
        <v>1239</v>
      </c>
    </row>
    <row customHeight="1" ht="11.25">
      <c r="A3" s="836">
        <v>4213784</v>
      </c>
      <c r="B3" s="836" t="s">
        <v>1273</v>
      </c>
    </row>
    <row customHeight="1" ht="11.25">
      <c r="A4" s="836">
        <v>4213781</v>
      </c>
      <c r="B4" s="836" t="s">
        <v>1266</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1406</v>
      </c>
    </row>
    <row customHeight="1" ht="11.25">
      <c r="A10" s="836">
        <v>4213783</v>
      </c>
      <c r="B10" s="836" t="s">
        <v>1421</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F95A9-A948-40ED-35D8-0.91A3537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s>
  <sheetData>
    <row customHeight="1" ht="11.25">
      <c r="A1" s="836" t="s">
        <v>3394</v>
      </c>
      <c r="B1" s="0" t="s">
        <v>3396</v>
      </c>
    </row>
    <row customHeight="1" ht="11.25">
      <c r="A2" s="836" t="s">
        <v>3397</v>
      </c>
      <c r="B2" s="0" t="s">
        <v>1522</v>
      </c>
    </row>
    <row customHeight="1" ht="11.25">
      <c r="A3" s="1692" t="s">
        <v>3398</v>
      </c>
      <c r="B3" s="0" t="s">
        <v>1531</v>
      </c>
    </row>
    <row customHeight="1" ht="11.25">
      <c r="A4" s="1692" t="s">
        <v>3399</v>
      </c>
      <c r="B4" s="0" t="s">
        <v>1540</v>
      </c>
    </row>
    <row customHeight="1" ht="11.25">
      <c r="A5" s="1692" t="s">
        <v>3400</v>
      </c>
      <c r="B5" s="0" t="s">
        <v>1549</v>
      </c>
    </row>
    <row customHeight="1" ht="11.25">
      <c r="A6" s="1692" t="s">
        <v>3401</v>
      </c>
      <c r="B6" s="0" t="s">
        <v>1555</v>
      </c>
    </row>
    <row customHeight="1" ht="11.25">
      <c r="A7" s="1692" t="s">
        <v>3402</v>
      </c>
      <c r="B7" s="0" t="s">
        <v>1563</v>
      </c>
    </row>
    <row customHeight="1" ht="11.25">
      <c r="A8" s="1692" t="s">
        <v>3403</v>
      </c>
      <c r="B8" s="0" t="s">
        <v>1570</v>
      </c>
    </row>
    <row customHeight="1" ht="11.25">
      <c r="A9" s="1692" t="s">
        <v>3404</v>
      </c>
      <c r="B9" s="0" t="s">
        <v>1576</v>
      </c>
    </row>
    <row customHeight="1" ht="11.25">
      <c r="A10" s="1692" t="s">
        <v>3405</v>
      </c>
      <c r="B10" s="0" t="s">
        <v>1580</v>
      </c>
    </row>
    <row customHeight="1" ht="11.25">
      <c r="A11" s="1692" t="s">
        <v>3406</v>
      </c>
      <c r="B11" s="0" t="s">
        <v>1587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B7B52-363E-05C5-F71C-0.8D519FBE}" mc:Ignorable="x14ac xr xr2 xr3">
  <sheetPr>
    <tabColor rgb="FFFFCC99"/>
  </sheetPr>
  <dimension ref="A1:D708"/>
  <sheetViews>
    <sheetView topLeftCell="A1" showGridLines="0" workbookViewId="0">
      <selection activeCell="A1" sqref="A1"/>
    </sheetView>
  </sheetViews>
  <sheetFormatPr customHeight="1" defaultRowHeight="11.25"/>
  <sheetData>
    <row customHeight="1" ht="11.25">
      <c r="A1" s="374" t="s">
        <v>3121</v>
      </c>
      <c r="B1" s="374" t="s">
        <v>3116</v>
      </c>
      <c r="C1" s="374" t="s">
        <v>3118</v>
      </c>
      <c r="D1" s="374" t="s">
        <v>3119</v>
      </c>
    </row>
    <row customHeight="1" ht="11.25">
      <c r="A2" s="0">
        <v>1</v>
      </c>
      <c r="B2" s="0" t="s">
        <v>3407</v>
      </c>
      <c r="C2" s="0" t="s">
        <v>3407</v>
      </c>
      <c r="D2" s="0" t="s">
        <v>3408</v>
      </c>
    </row>
    <row customHeight="1" ht="11.25">
      <c r="A3" s="0">
        <v>2</v>
      </c>
      <c r="B3" s="0" t="s">
        <v>3407</v>
      </c>
      <c r="C3" s="0" t="s">
        <v>3409</v>
      </c>
      <c r="D3" s="0" t="s">
        <v>3410</v>
      </c>
    </row>
    <row customHeight="1" ht="11.25">
      <c r="A4" s="0">
        <v>3</v>
      </c>
      <c r="B4" s="0" t="s">
        <v>3407</v>
      </c>
      <c r="C4" s="0" t="s">
        <v>3411</v>
      </c>
      <c r="D4" s="0" t="s">
        <v>3412</v>
      </c>
    </row>
    <row customHeight="1" ht="11.25">
      <c r="A5" s="0">
        <v>4</v>
      </c>
      <c r="B5" s="0" t="s">
        <v>3407</v>
      </c>
      <c r="C5" s="0" t="s">
        <v>3413</v>
      </c>
      <c r="D5" s="0" t="s">
        <v>3414</v>
      </c>
    </row>
    <row customHeight="1" ht="11.25">
      <c r="A6" s="0">
        <v>5</v>
      </c>
      <c r="B6" s="0" t="s">
        <v>3407</v>
      </c>
      <c r="C6" s="0" t="s">
        <v>3415</v>
      </c>
      <c r="D6" s="0" t="s">
        <v>3416</v>
      </c>
    </row>
    <row customHeight="1" ht="11.25">
      <c r="A7" s="0">
        <v>6</v>
      </c>
      <c r="B7" s="0" t="s">
        <v>3407</v>
      </c>
      <c r="C7" s="0" t="s">
        <v>3417</v>
      </c>
      <c r="D7" s="0" t="s">
        <v>3418</v>
      </c>
    </row>
    <row customHeight="1" ht="11.25">
      <c r="A8" s="0">
        <v>7</v>
      </c>
      <c r="B8" s="0" t="s">
        <v>3407</v>
      </c>
      <c r="C8" s="0" t="s">
        <v>3419</v>
      </c>
      <c r="D8" s="0" t="s">
        <v>3420</v>
      </c>
    </row>
    <row customHeight="1" ht="11.25">
      <c r="A9" s="0">
        <v>8</v>
      </c>
      <c r="B9" s="0" t="s">
        <v>3407</v>
      </c>
      <c r="C9" s="0" t="s">
        <v>3421</v>
      </c>
      <c r="D9" s="0" t="s">
        <v>3422</v>
      </c>
    </row>
    <row customHeight="1" ht="11.25">
      <c r="A10" s="0">
        <v>9</v>
      </c>
      <c r="B10" s="0" t="s">
        <v>3407</v>
      </c>
      <c r="C10" s="0" t="s">
        <v>3423</v>
      </c>
      <c r="D10" s="0" t="s">
        <v>3424</v>
      </c>
    </row>
    <row customHeight="1" ht="11.25">
      <c r="A11" s="0">
        <v>10</v>
      </c>
      <c r="B11" s="0" t="s">
        <v>3407</v>
      </c>
      <c r="C11" s="0" t="s">
        <v>3425</v>
      </c>
      <c r="D11" s="0" t="s">
        <v>3426</v>
      </c>
    </row>
    <row customHeight="1" ht="11.25">
      <c r="A12" s="0">
        <v>11</v>
      </c>
      <c r="B12" s="0" t="s">
        <v>3407</v>
      </c>
      <c r="C12" s="0" t="s">
        <v>3427</v>
      </c>
      <c r="D12" s="0" t="s">
        <v>3428</v>
      </c>
    </row>
    <row customHeight="1" ht="11.25">
      <c r="A13" s="0">
        <v>13</v>
      </c>
      <c r="B13" s="0" t="s">
        <v>3407</v>
      </c>
      <c r="C13" s="0" t="s">
        <v>3429</v>
      </c>
      <c r="D13" s="0" t="s">
        <v>3430</v>
      </c>
    </row>
    <row customHeight="1" ht="11.25">
      <c r="A14" s="0">
        <v>14</v>
      </c>
      <c r="B14" s="0" t="s">
        <v>3407</v>
      </c>
      <c r="C14" s="0" t="s">
        <v>3431</v>
      </c>
      <c r="D14" s="0" t="s">
        <v>3432</v>
      </c>
    </row>
    <row customHeight="1" ht="11.25">
      <c r="A15" s="0">
        <v>15</v>
      </c>
      <c r="B15" s="0" t="s">
        <v>3407</v>
      </c>
      <c r="C15" s="0" t="s">
        <v>3433</v>
      </c>
      <c r="D15" s="0" t="s">
        <v>3434</v>
      </c>
    </row>
    <row customHeight="1" ht="11.25">
      <c r="A16" s="0">
        <v>16</v>
      </c>
      <c r="B16" s="0" t="s">
        <v>3407</v>
      </c>
      <c r="C16" s="0" t="s">
        <v>3435</v>
      </c>
      <c r="D16" s="0" t="s">
        <v>3436</v>
      </c>
    </row>
    <row customHeight="1" ht="11.25">
      <c r="A17" s="0">
        <v>17</v>
      </c>
      <c r="B17" s="0" t="s">
        <v>3407</v>
      </c>
      <c r="C17" s="0" t="s">
        <v>3437</v>
      </c>
      <c r="D17" s="0" t="s">
        <v>3438</v>
      </c>
    </row>
    <row customHeight="1" ht="11.25">
      <c r="A18" s="0">
        <v>18</v>
      </c>
      <c r="B18" s="0" t="s">
        <v>3407</v>
      </c>
      <c r="C18" s="0" t="s">
        <v>3439</v>
      </c>
      <c r="D18" s="0" t="s">
        <v>3440</v>
      </c>
    </row>
    <row customHeight="1" ht="11.25">
      <c r="A19" s="0">
        <v>19</v>
      </c>
      <c r="B19" s="0" t="s">
        <v>3407</v>
      </c>
      <c r="C19" s="0" t="s">
        <v>3441</v>
      </c>
      <c r="D19" s="0" t="s">
        <v>3442</v>
      </c>
    </row>
    <row customHeight="1" ht="11.25">
      <c r="A20" s="0">
        <v>20</v>
      </c>
      <c r="B20" s="0" t="s">
        <v>3407</v>
      </c>
      <c r="C20" s="0" t="s">
        <v>3443</v>
      </c>
      <c r="D20" s="0" t="s">
        <v>3444</v>
      </c>
    </row>
    <row customHeight="1" ht="11.25">
      <c r="A21" s="0">
        <v>21</v>
      </c>
      <c r="B21" s="0" t="s">
        <v>3445</v>
      </c>
      <c r="C21" s="0" t="s">
        <v>3446</v>
      </c>
      <c r="D21" s="0" t="s">
        <v>3447</v>
      </c>
    </row>
    <row customHeight="1" ht="11.25">
      <c r="A22" s="0">
        <v>22</v>
      </c>
      <c r="B22" s="0" t="s">
        <v>3445</v>
      </c>
      <c r="C22" s="0" t="s">
        <v>3445</v>
      </c>
      <c r="D22" s="0" t="s">
        <v>3448</v>
      </c>
    </row>
    <row customHeight="1" ht="11.25">
      <c r="A23" s="0">
        <v>23</v>
      </c>
      <c r="B23" s="0" t="s">
        <v>3445</v>
      </c>
      <c r="C23" s="0" t="s">
        <v>3449</v>
      </c>
      <c r="D23" s="0" t="s">
        <v>3450</v>
      </c>
    </row>
    <row customHeight="1" ht="11.25">
      <c r="A24" s="0">
        <v>24</v>
      </c>
      <c r="B24" s="0" t="s">
        <v>3445</v>
      </c>
      <c r="C24" s="0" t="s">
        <v>3451</v>
      </c>
      <c r="D24" s="0" t="s">
        <v>3452</v>
      </c>
    </row>
    <row customHeight="1" ht="11.25">
      <c r="A25" s="0">
        <v>25</v>
      </c>
      <c r="B25" s="0" t="s">
        <v>3445</v>
      </c>
      <c r="C25" s="0" t="s">
        <v>3453</v>
      </c>
      <c r="D25" s="0" t="s">
        <v>3454</v>
      </c>
    </row>
    <row customHeight="1" ht="11.25">
      <c r="A26" s="0">
        <v>26</v>
      </c>
      <c r="B26" s="0" t="s">
        <v>3445</v>
      </c>
      <c r="C26" s="0" t="s">
        <v>3455</v>
      </c>
      <c r="D26" s="0" t="s">
        <v>3456</v>
      </c>
    </row>
    <row customHeight="1" ht="11.25">
      <c r="A27" s="0">
        <v>27</v>
      </c>
      <c r="B27" s="0" t="s">
        <v>3445</v>
      </c>
      <c r="C27" s="0" t="s">
        <v>3457</v>
      </c>
      <c r="D27" s="0" t="s">
        <v>3458</v>
      </c>
    </row>
    <row customHeight="1" ht="11.25">
      <c r="A28" s="0">
        <v>28</v>
      </c>
      <c r="B28" s="0" t="s">
        <v>3445</v>
      </c>
      <c r="C28" s="0" t="s">
        <v>3459</v>
      </c>
      <c r="D28" s="0" t="s">
        <v>3460</v>
      </c>
    </row>
    <row customHeight="1" ht="11.25">
      <c r="A29" s="0">
        <v>29</v>
      </c>
      <c r="B29" s="0" t="s">
        <v>3445</v>
      </c>
      <c r="C29" s="0" t="s">
        <v>3461</v>
      </c>
      <c r="D29" s="0" t="s">
        <v>3462</v>
      </c>
    </row>
    <row customHeight="1" ht="11.25">
      <c r="A30" s="0">
        <v>30</v>
      </c>
      <c r="B30" s="0" t="s">
        <v>3445</v>
      </c>
      <c r="C30" s="0" t="s">
        <v>3463</v>
      </c>
      <c r="D30" s="0" t="s">
        <v>3464</v>
      </c>
    </row>
    <row customHeight="1" ht="11.25">
      <c r="A31" s="0">
        <v>31</v>
      </c>
      <c r="B31" s="0" t="s">
        <v>3445</v>
      </c>
      <c r="C31" s="0" t="s">
        <v>3465</v>
      </c>
      <c r="D31" s="0" t="s">
        <v>3466</v>
      </c>
    </row>
    <row customHeight="1" ht="11.25">
      <c r="A32" s="0">
        <v>32</v>
      </c>
      <c r="B32" s="0" t="s">
        <v>3467</v>
      </c>
      <c r="C32" s="0" t="s">
        <v>3467</v>
      </c>
      <c r="D32" s="0" t="s">
        <v>3468</v>
      </c>
    </row>
    <row customHeight="1" ht="11.25">
      <c r="A33" s="0">
        <v>33</v>
      </c>
      <c r="B33" s="0" t="s">
        <v>3467</v>
      </c>
      <c r="C33" s="0" t="s">
        <v>3469</v>
      </c>
      <c r="D33" s="0" t="s">
        <v>3470</v>
      </c>
    </row>
    <row customHeight="1" ht="11.25">
      <c r="A34" s="0">
        <v>34</v>
      </c>
      <c r="B34" s="0" t="s">
        <v>3467</v>
      </c>
      <c r="C34" s="0" t="s">
        <v>3471</v>
      </c>
      <c r="D34" s="0" t="s">
        <v>3472</v>
      </c>
    </row>
    <row customHeight="1" ht="11.25">
      <c r="A35" s="0">
        <v>35</v>
      </c>
      <c r="B35" s="0" t="s">
        <v>3467</v>
      </c>
      <c r="C35" s="0" t="s">
        <v>3473</v>
      </c>
      <c r="D35" s="0" t="s">
        <v>3474</v>
      </c>
    </row>
    <row customHeight="1" ht="11.25">
      <c r="A36" s="0">
        <v>36</v>
      </c>
      <c r="B36" s="0" t="s">
        <v>3467</v>
      </c>
      <c r="C36" s="0" t="s">
        <v>3475</v>
      </c>
      <c r="D36" s="0" t="s">
        <v>3476</v>
      </c>
    </row>
    <row customHeight="1" ht="11.25">
      <c r="A37" s="0">
        <v>37</v>
      </c>
      <c r="B37" s="0" t="s">
        <v>3467</v>
      </c>
      <c r="C37" s="0" t="s">
        <v>3477</v>
      </c>
      <c r="D37" s="0" t="s">
        <v>3478</v>
      </c>
    </row>
    <row customHeight="1" ht="11.25">
      <c r="A38" s="0">
        <v>38</v>
      </c>
      <c r="B38" s="0" t="s">
        <v>3467</v>
      </c>
      <c r="C38" s="0" t="s">
        <v>3433</v>
      </c>
      <c r="D38" s="0" t="s">
        <v>3479</v>
      </c>
    </row>
    <row customHeight="1" ht="11.25">
      <c r="A39" s="0">
        <v>39</v>
      </c>
      <c r="B39" s="0" t="s">
        <v>3467</v>
      </c>
      <c r="C39" s="0" t="s">
        <v>3480</v>
      </c>
      <c r="D39" s="0" t="s">
        <v>3481</v>
      </c>
    </row>
    <row customHeight="1" ht="11.25">
      <c r="A40" s="0">
        <v>40</v>
      </c>
      <c r="B40" s="0" t="s">
        <v>3467</v>
      </c>
      <c r="C40" s="0" t="s">
        <v>3482</v>
      </c>
      <c r="D40" s="0" t="s">
        <v>3483</v>
      </c>
    </row>
    <row customHeight="1" ht="11.25">
      <c r="A41" s="0">
        <v>41</v>
      </c>
      <c r="B41" s="0" t="s">
        <v>3484</v>
      </c>
      <c r="C41" s="0" t="s">
        <v>3484</v>
      </c>
      <c r="D41" s="0" t="s">
        <v>3485</v>
      </c>
    </row>
    <row customHeight="1" ht="11.25">
      <c r="A42" s="0">
        <v>42</v>
      </c>
      <c r="B42" s="0" t="s">
        <v>3484</v>
      </c>
      <c r="C42" s="0" t="s">
        <v>3486</v>
      </c>
      <c r="D42" s="0" t="s">
        <v>3487</v>
      </c>
    </row>
    <row customHeight="1" ht="11.25">
      <c r="A43" s="0">
        <v>43</v>
      </c>
      <c r="B43" s="0" t="s">
        <v>3484</v>
      </c>
      <c r="C43" s="0" t="s">
        <v>3488</v>
      </c>
      <c r="D43" s="0" t="s">
        <v>3489</v>
      </c>
    </row>
    <row customHeight="1" ht="11.25">
      <c r="A44" s="0">
        <v>44</v>
      </c>
      <c r="B44" s="0" t="s">
        <v>3484</v>
      </c>
      <c r="C44" s="0" t="s">
        <v>3490</v>
      </c>
      <c r="D44" s="0" t="s">
        <v>3491</v>
      </c>
    </row>
    <row customHeight="1" ht="11.25">
      <c r="A45" s="0">
        <v>45</v>
      </c>
      <c r="B45" s="0" t="s">
        <v>3484</v>
      </c>
      <c r="C45" s="0" t="s">
        <v>3492</v>
      </c>
      <c r="D45" s="0" t="s">
        <v>3493</v>
      </c>
    </row>
    <row customHeight="1" ht="11.25">
      <c r="A46" s="0">
        <v>46</v>
      </c>
      <c r="B46" s="0" t="s">
        <v>3484</v>
      </c>
      <c r="C46" s="0" t="s">
        <v>3494</v>
      </c>
      <c r="D46" s="0" t="s">
        <v>3495</v>
      </c>
    </row>
    <row customHeight="1" ht="11.25">
      <c r="A47" s="0">
        <v>47</v>
      </c>
      <c r="B47" s="0" t="s">
        <v>3484</v>
      </c>
      <c r="C47" s="0" t="s">
        <v>3496</v>
      </c>
      <c r="D47" s="0" t="s">
        <v>3497</v>
      </c>
    </row>
    <row customHeight="1" ht="11.25">
      <c r="A48" s="0">
        <v>48</v>
      </c>
      <c r="B48" s="0" t="s">
        <v>3484</v>
      </c>
      <c r="C48" s="0" t="s">
        <v>3498</v>
      </c>
      <c r="D48" s="0" t="s">
        <v>3499</v>
      </c>
    </row>
    <row customHeight="1" ht="11.25">
      <c r="A49" s="0">
        <v>49</v>
      </c>
      <c r="B49" s="0" t="s">
        <v>3484</v>
      </c>
      <c r="C49" s="0" t="s">
        <v>3500</v>
      </c>
      <c r="D49" s="0" t="s">
        <v>3501</v>
      </c>
    </row>
    <row customHeight="1" ht="11.25">
      <c r="A50" s="0">
        <v>50</v>
      </c>
      <c r="B50" s="0" t="s">
        <v>3484</v>
      </c>
      <c r="C50" s="0" t="s">
        <v>3502</v>
      </c>
      <c r="D50" s="0" t="s">
        <v>3503</v>
      </c>
    </row>
    <row customHeight="1" ht="11.25">
      <c r="A51" s="0">
        <v>51</v>
      </c>
      <c r="B51" s="0" t="s">
        <v>3484</v>
      </c>
      <c r="C51" s="0" t="s">
        <v>3504</v>
      </c>
      <c r="D51" s="0" t="s">
        <v>3505</v>
      </c>
    </row>
    <row customHeight="1" ht="11.25">
      <c r="A52" s="0">
        <v>52</v>
      </c>
      <c r="B52" s="0" t="s">
        <v>3484</v>
      </c>
      <c r="C52" s="0" t="s">
        <v>3506</v>
      </c>
      <c r="D52" s="0" t="s">
        <v>3507</v>
      </c>
    </row>
    <row customHeight="1" ht="11.25">
      <c r="A53" s="0">
        <v>53</v>
      </c>
      <c r="B53" s="0" t="s">
        <v>3484</v>
      </c>
      <c r="C53" s="0" t="s">
        <v>3508</v>
      </c>
      <c r="D53" s="0" t="s">
        <v>3509</v>
      </c>
    </row>
    <row customHeight="1" ht="11.25">
      <c r="A54" s="0">
        <v>54</v>
      </c>
      <c r="B54" s="0" t="s">
        <v>3484</v>
      </c>
      <c r="C54" s="0" t="s">
        <v>3510</v>
      </c>
      <c r="D54" s="0" t="s">
        <v>3511</v>
      </c>
    </row>
    <row customHeight="1" ht="11.25">
      <c r="A55" s="0">
        <v>55</v>
      </c>
      <c r="B55" s="0" t="s">
        <v>3484</v>
      </c>
      <c r="C55" s="0" t="s">
        <v>3512</v>
      </c>
      <c r="D55" s="0" t="s">
        <v>3513</v>
      </c>
    </row>
    <row customHeight="1" ht="11.25">
      <c r="A56" s="0">
        <v>56</v>
      </c>
      <c r="B56" s="0" t="s">
        <v>3484</v>
      </c>
      <c r="C56" s="0" t="s">
        <v>3514</v>
      </c>
      <c r="D56" s="0" t="s">
        <v>3515</v>
      </c>
    </row>
    <row customHeight="1" ht="11.25">
      <c r="A57" s="0">
        <v>57</v>
      </c>
      <c r="B57" s="0" t="s">
        <v>3516</v>
      </c>
      <c r="C57" s="0" t="s">
        <v>3517</v>
      </c>
      <c r="D57" s="0" t="s">
        <v>3518</v>
      </c>
    </row>
    <row customHeight="1" ht="11.25">
      <c r="A58" s="0">
        <v>58</v>
      </c>
      <c r="B58" s="0" t="s">
        <v>3516</v>
      </c>
      <c r="C58" s="0" t="s">
        <v>3516</v>
      </c>
      <c r="D58" s="0" t="s">
        <v>3519</v>
      </c>
    </row>
    <row customHeight="1" ht="11.25">
      <c r="A59" s="0">
        <v>59</v>
      </c>
      <c r="B59" s="0" t="s">
        <v>3516</v>
      </c>
      <c r="C59" s="0" t="s">
        <v>3520</v>
      </c>
      <c r="D59" s="0" t="s">
        <v>3521</v>
      </c>
    </row>
    <row customHeight="1" ht="11.25">
      <c r="A60" s="0">
        <v>60</v>
      </c>
      <c r="B60" s="0" t="s">
        <v>3516</v>
      </c>
      <c r="C60" s="0" t="s">
        <v>3522</v>
      </c>
      <c r="D60" s="0" t="s">
        <v>3523</v>
      </c>
    </row>
    <row customHeight="1" ht="11.25">
      <c r="A61" s="0">
        <v>61</v>
      </c>
      <c r="B61" s="0" t="s">
        <v>3516</v>
      </c>
      <c r="C61" s="0" t="s">
        <v>3524</v>
      </c>
      <c r="D61" s="0" t="s">
        <v>3525</v>
      </c>
    </row>
    <row customHeight="1" ht="11.25">
      <c r="A62" s="0">
        <v>62</v>
      </c>
      <c r="B62" s="0" t="s">
        <v>3516</v>
      </c>
      <c r="C62" s="0" t="s">
        <v>3526</v>
      </c>
      <c r="D62" s="0" t="s">
        <v>3527</v>
      </c>
    </row>
    <row customHeight="1" ht="11.25">
      <c r="A63" s="0">
        <v>63</v>
      </c>
      <c r="B63" s="0" t="s">
        <v>3516</v>
      </c>
      <c r="C63" s="0" t="s">
        <v>3528</v>
      </c>
      <c r="D63" s="0" t="s">
        <v>3529</v>
      </c>
    </row>
    <row customHeight="1" ht="11.25">
      <c r="A64" s="0">
        <v>64</v>
      </c>
      <c r="B64" s="0" t="s">
        <v>3516</v>
      </c>
      <c r="C64" s="0" t="s">
        <v>3530</v>
      </c>
      <c r="D64" s="0" t="s">
        <v>3531</v>
      </c>
    </row>
    <row customHeight="1" ht="11.25">
      <c r="A65" s="0">
        <v>65</v>
      </c>
      <c r="B65" s="0" t="s">
        <v>3516</v>
      </c>
      <c r="C65" s="0" t="s">
        <v>3532</v>
      </c>
      <c r="D65" s="0" t="s">
        <v>3533</v>
      </c>
    </row>
    <row customHeight="1" ht="11.25">
      <c r="A66" s="0">
        <v>66</v>
      </c>
      <c r="B66" s="0" t="s">
        <v>3516</v>
      </c>
      <c r="C66" s="0" t="s">
        <v>3534</v>
      </c>
      <c r="D66" s="0" t="s">
        <v>3535</v>
      </c>
    </row>
    <row customHeight="1" ht="11.25">
      <c r="A67" s="0">
        <v>67</v>
      </c>
      <c r="B67" s="0" t="s">
        <v>3516</v>
      </c>
      <c r="C67" s="0" t="s">
        <v>3536</v>
      </c>
      <c r="D67" s="0" t="s">
        <v>3537</v>
      </c>
    </row>
    <row customHeight="1" ht="11.25">
      <c r="A68" s="0">
        <v>68</v>
      </c>
      <c r="B68" s="0" t="s">
        <v>3516</v>
      </c>
      <c r="C68" s="0" t="s">
        <v>3538</v>
      </c>
      <c r="D68" s="0" t="s">
        <v>3539</v>
      </c>
    </row>
    <row customHeight="1" ht="11.25">
      <c r="A69" s="0">
        <v>69</v>
      </c>
      <c r="B69" s="0" t="s">
        <v>3516</v>
      </c>
      <c r="C69" s="0" t="s">
        <v>3540</v>
      </c>
      <c r="D69" s="0" t="s">
        <v>3541</v>
      </c>
    </row>
    <row customHeight="1" ht="11.25">
      <c r="A70" s="0">
        <v>70</v>
      </c>
      <c r="B70" s="0" t="s">
        <v>3542</v>
      </c>
      <c r="C70" s="0" t="s">
        <v>3542</v>
      </c>
      <c r="D70" s="0" t="s">
        <v>3543</v>
      </c>
    </row>
    <row customHeight="1" ht="11.25">
      <c r="A71" s="0">
        <v>71</v>
      </c>
      <c r="B71" s="0" t="s">
        <v>3542</v>
      </c>
      <c r="C71" s="0" t="s">
        <v>3544</v>
      </c>
      <c r="D71" s="0" t="s">
        <v>3545</v>
      </c>
    </row>
    <row customHeight="1" ht="11.25">
      <c r="A72" s="0">
        <v>72</v>
      </c>
      <c r="B72" s="0" t="s">
        <v>3542</v>
      </c>
      <c r="C72" s="0" t="s">
        <v>3546</v>
      </c>
      <c r="D72" s="0" t="s">
        <v>3547</v>
      </c>
    </row>
    <row customHeight="1" ht="11.25">
      <c r="A73" s="0">
        <v>73</v>
      </c>
      <c r="B73" s="0" t="s">
        <v>3542</v>
      </c>
      <c r="C73" s="0" t="s">
        <v>3548</v>
      </c>
      <c r="D73" s="0" t="s">
        <v>3549</v>
      </c>
    </row>
    <row customHeight="1" ht="11.25">
      <c r="A74" s="0">
        <v>74</v>
      </c>
      <c r="B74" s="0" t="s">
        <v>3542</v>
      </c>
      <c r="C74" s="0" t="s">
        <v>3550</v>
      </c>
      <c r="D74" s="0" t="s">
        <v>3551</v>
      </c>
    </row>
    <row customHeight="1" ht="11.25">
      <c r="A75" s="0">
        <v>75</v>
      </c>
      <c r="B75" s="0" t="s">
        <v>3542</v>
      </c>
      <c r="C75" s="0" t="s">
        <v>3552</v>
      </c>
      <c r="D75" s="0" t="s">
        <v>3553</v>
      </c>
    </row>
    <row customHeight="1" ht="11.25">
      <c r="A76" s="0">
        <v>76</v>
      </c>
      <c r="B76" s="0" t="s">
        <v>3542</v>
      </c>
      <c r="C76" s="0" t="s">
        <v>3554</v>
      </c>
      <c r="D76" s="0" t="s">
        <v>3555</v>
      </c>
    </row>
    <row customHeight="1" ht="11.25">
      <c r="A77" s="0">
        <v>77</v>
      </c>
      <c r="B77" s="0" t="s">
        <v>3542</v>
      </c>
      <c r="C77" s="0" t="s">
        <v>3556</v>
      </c>
      <c r="D77" s="0" t="s">
        <v>3557</v>
      </c>
    </row>
    <row customHeight="1" ht="11.25">
      <c r="A78" s="0">
        <v>78</v>
      </c>
      <c r="B78" s="0" t="s">
        <v>3542</v>
      </c>
      <c r="C78" s="0" t="s">
        <v>3558</v>
      </c>
      <c r="D78" s="0" t="s">
        <v>3559</v>
      </c>
    </row>
    <row customHeight="1" ht="11.25">
      <c r="A79" s="0">
        <v>79</v>
      </c>
      <c r="B79" s="0" t="s">
        <v>3542</v>
      </c>
      <c r="C79" s="0" t="s">
        <v>3560</v>
      </c>
      <c r="D79" s="0" t="s">
        <v>3561</v>
      </c>
    </row>
    <row customHeight="1" ht="11.25">
      <c r="A80" s="0">
        <v>80</v>
      </c>
      <c r="B80" s="0" t="s">
        <v>3562</v>
      </c>
      <c r="C80" s="0" t="s">
        <v>3563</v>
      </c>
      <c r="D80" s="0" t="s">
        <v>3564</v>
      </c>
    </row>
    <row customHeight="1" ht="11.25">
      <c r="A81" s="0">
        <v>81</v>
      </c>
      <c r="B81" s="0" t="s">
        <v>3562</v>
      </c>
      <c r="C81" s="0" t="s">
        <v>3562</v>
      </c>
      <c r="D81" s="0" t="s">
        <v>3565</v>
      </c>
    </row>
    <row customHeight="1" ht="11.25">
      <c r="A82" s="0">
        <v>82</v>
      </c>
      <c r="B82" s="0" t="s">
        <v>3562</v>
      </c>
      <c r="C82" s="0" t="s">
        <v>3566</v>
      </c>
      <c r="D82" s="0" t="s">
        <v>3567</v>
      </c>
    </row>
    <row customHeight="1" ht="11.25">
      <c r="A83" s="0">
        <v>83</v>
      </c>
      <c r="B83" s="0" t="s">
        <v>3562</v>
      </c>
      <c r="C83" s="0" t="s">
        <v>3568</v>
      </c>
      <c r="D83" s="0" t="s">
        <v>3569</v>
      </c>
    </row>
    <row customHeight="1" ht="11.25">
      <c r="A84" s="0">
        <v>84</v>
      </c>
      <c r="B84" s="0" t="s">
        <v>3562</v>
      </c>
      <c r="C84" s="0" t="s">
        <v>3570</v>
      </c>
      <c r="D84" s="0" t="s">
        <v>3571</v>
      </c>
    </row>
    <row customHeight="1" ht="11.25">
      <c r="A85" s="0">
        <v>85</v>
      </c>
      <c r="B85" s="0" t="s">
        <v>3562</v>
      </c>
      <c r="C85" s="0" t="s">
        <v>3572</v>
      </c>
      <c r="D85" s="0" t="s">
        <v>3573</v>
      </c>
    </row>
    <row customHeight="1" ht="11.25">
      <c r="A86" s="0">
        <v>86</v>
      </c>
      <c r="B86" s="0" t="s">
        <v>3562</v>
      </c>
      <c r="C86" s="0" t="s">
        <v>3574</v>
      </c>
      <c r="D86" s="0" t="s">
        <v>3575</v>
      </c>
    </row>
    <row customHeight="1" ht="11.25">
      <c r="A87" s="0">
        <v>87</v>
      </c>
      <c r="B87" s="0" t="s">
        <v>3562</v>
      </c>
      <c r="C87" s="0" t="s">
        <v>3576</v>
      </c>
      <c r="D87" s="0" t="s">
        <v>3577</v>
      </c>
    </row>
    <row customHeight="1" ht="11.25">
      <c r="A88" s="0">
        <v>88</v>
      </c>
      <c r="B88" s="0" t="s">
        <v>3562</v>
      </c>
      <c r="C88" s="0" t="s">
        <v>3578</v>
      </c>
      <c r="D88" s="0" t="s">
        <v>3579</v>
      </c>
    </row>
    <row customHeight="1" ht="11.25">
      <c r="A89" s="0">
        <v>89</v>
      </c>
      <c r="B89" s="0" t="s">
        <v>3580</v>
      </c>
      <c r="C89" s="0" t="s">
        <v>3581</v>
      </c>
      <c r="D89" s="0" t="s">
        <v>3582</v>
      </c>
    </row>
    <row customHeight="1" ht="11.25">
      <c r="A90" s="0">
        <v>90</v>
      </c>
      <c r="B90" s="0" t="s">
        <v>3580</v>
      </c>
      <c r="C90" s="0" t="s">
        <v>3583</v>
      </c>
      <c r="D90" s="0" t="s">
        <v>3584</v>
      </c>
    </row>
    <row customHeight="1" ht="11.25">
      <c r="A91" s="0">
        <v>91</v>
      </c>
      <c r="B91" s="0" t="s">
        <v>3580</v>
      </c>
      <c r="C91" s="0" t="s">
        <v>3580</v>
      </c>
      <c r="D91" s="0" t="s">
        <v>3585</v>
      </c>
    </row>
    <row customHeight="1" ht="11.25">
      <c r="A92" s="0">
        <v>92</v>
      </c>
      <c r="B92" s="0" t="s">
        <v>3580</v>
      </c>
      <c r="C92" s="0" t="s">
        <v>3586</v>
      </c>
      <c r="D92" s="0" t="s">
        <v>3587</v>
      </c>
    </row>
    <row customHeight="1" ht="11.25">
      <c r="A93" s="0">
        <v>93</v>
      </c>
      <c r="B93" s="0" t="s">
        <v>3580</v>
      </c>
      <c r="C93" s="0" t="s">
        <v>3588</v>
      </c>
      <c r="D93" s="0" t="s">
        <v>3589</v>
      </c>
    </row>
    <row customHeight="1" ht="11.25">
      <c r="A94" s="0">
        <v>94</v>
      </c>
      <c r="B94" s="0" t="s">
        <v>3580</v>
      </c>
      <c r="C94" s="0" t="s">
        <v>3590</v>
      </c>
      <c r="D94" s="0" t="s">
        <v>3591</v>
      </c>
    </row>
    <row customHeight="1" ht="11.25">
      <c r="A95" s="0">
        <v>95</v>
      </c>
      <c r="B95" s="0" t="s">
        <v>3580</v>
      </c>
      <c r="C95" s="0" t="s">
        <v>3592</v>
      </c>
      <c r="D95" s="0" t="s">
        <v>3593</v>
      </c>
    </row>
    <row customHeight="1" ht="11.25">
      <c r="A96" s="0">
        <v>96</v>
      </c>
      <c r="B96" s="0" t="s">
        <v>3580</v>
      </c>
      <c r="C96" s="0" t="s">
        <v>3594</v>
      </c>
      <c r="D96" s="0" t="s">
        <v>3595</v>
      </c>
    </row>
    <row customHeight="1" ht="11.25">
      <c r="A97" s="0">
        <v>97</v>
      </c>
      <c r="B97" s="0" t="s">
        <v>3580</v>
      </c>
      <c r="C97" s="0" t="s">
        <v>3596</v>
      </c>
      <c r="D97" s="0" t="s">
        <v>3597</v>
      </c>
    </row>
    <row customHeight="1" ht="11.25">
      <c r="A98" s="0">
        <v>98</v>
      </c>
      <c r="B98" s="0" t="s">
        <v>3580</v>
      </c>
      <c r="C98" s="0" t="s">
        <v>3598</v>
      </c>
      <c r="D98" s="0" t="s">
        <v>3599</v>
      </c>
    </row>
    <row customHeight="1" ht="11.25">
      <c r="A99" s="0">
        <v>99</v>
      </c>
      <c r="B99" s="0" t="s">
        <v>3580</v>
      </c>
      <c r="C99" s="0" t="s">
        <v>3600</v>
      </c>
      <c r="D99" s="0" t="s">
        <v>3601</v>
      </c>
    </row>
    <row customHeight="1" ht="11.25">
      <c r="A100" s="0">
        <v>100</v>
      </c>
      <c r="B100" s="0" t="s">
        <v>3580</v>
      </c>
      <c r="C100" s="0" t="s">
        <v>3602</v>
      </c>
      <c r="D100" s="0" t="s">
        <v>3603</v>
      </c>
    </row>
    <row customHeight="1" ht="11.25">
      <c r="A101" s="0">
        <v>101</v>
      </c>
      <c r="B101" s="0" t="s">
        <v>3604</v>
      </c>
      <c r="C101" s="0" t="s">
        <v>3604</v>
      </c>
      <c r="D101" s="0" t="s">
        <v>3605</v>
      </c>
    </row>
    <row customHeight="1" ht="11.25">
      <c r="A102" s="0">
        <v>102</v>
      </c>
      <c r="B102" s="0" t="s">
        <v>3606</v>
      </c>
      <c r="C102" s="0" t="s">
        <v>3606</v>
      </c>
      <c r="D102" s="0" t="s">
        <v>3607</v>
      </c>
    </row>
    <row customHeight="1" ht="11.25">
      <c r="A103" s="0">
        <v>103</v>
      </c>
      <c r="B103" s="0" t="s">
        <v>3608</v>
      </c>
      <c r="C103" s="0" t="s">
        <v>3608</v>
      </c>
      <c r="D103" s="0" t="s">
        <v>3609</v>
      </c>
    </row>
    <row customHeight="1" ht="11.25">
      <c r="A104" s="0">
        <v>104</v>
      </c>
      <c r="B104" s="0" t="s">
        <v>3610</v>
      </c>
      <c r="C104" s="0" t="s">
        <v>3610</v>
      </c>
      <c r="D104" s="0" t="s">
        <v>3611</v>
      </c>
    </row>
    <row customHeight="1" ht="11.25">
      <c r="A105" s="0">
        <v>105</v>
      </c>
      <c r="B105" s="0" t="s">
        <v>3612</v>
      </c>
      <c r="C105" s="0" t="s">
        <v>3612</v>
      </c>
      <c r="D105" s="0" t="s">
        <v>3613</v>
      </c>
    </row>
    <row customHeight="1" ht="11.25">
      <c r="A106" s="0">
        <v>106</v>
      </c>
      <c r="B106" s="0" t="s">
        <v>3614</v>
      </c>
      <c r="C106" s="0" t="s">
        <v>3614</v>
      </c>
      <c r="D106" s="0" t="s">
        <v>3615</v>
      </c>
    </row>
    <row customHeight="1" ht="11.25">
      <c r="A107" s="0">
        <v>107</v>
      </c>
      <c r="B107" s="0" t="s">
        <v>3616</v>
      </c>
      <c r="C107" s="0" t="s">
        <v>3616</v>
      </c>
      <c r="D107" s="0" t="s">
        <v>3617</v>
      </c>
    </row>
    <row customHeight="1" ht="11.25">
      <c r="A108" s="0">
        <v>108</v>
      </c>
      <c r="B108" s="0" t="s">
        <v>3618</v>
      </c>
      <c r="C108" s="0" t="s">
        <v>3618</v>
      </c>
      <c r="D108" s="0" t="s">
        <v>3619</v>
      </c>
    </row>
    <row customHeight="1" ht="11.25">
      <c r="A109" s="0">
        <v>109</v>
      </c>
      <c r="B109" s="0" t="s">
        <v>3620</v>
      </c>
      <c r="C109" s="0" t="s">
        <v>3620</v>
      </c>
      <c r="D109" s="0" t="s">
        <v>3621</v>
      </c>
    </row>
    <row customHeight="1" ht="11.25">
      <c r="A110" s="0">
        <v>110</v>
      </c>
      <c r="B110" s="0" t="s">
        <v>3622</v>
      </c>
      <c r="C110" s="0" t="s">
        <v>3622</v>
      </c>
      <c r="D110" s="0" t="s">
        <v>3623</v>
      </c>
    </row>
    <row customHeight="1" ht="11.25">
      <c r="A111" s="0">
        <v>111</v>
      </c>
      <c r="B111" s="0" t="s">
        <v>3622</v>
      </c>
      <c r="C111" s="0" t="s">
        <v>3624</v>
      </c>
      <c r="D111" s="0" t="s">
        <v>3625</v>
      </c>
    </row>
    <row customHeight="1" ht="11.25">
      <c r="A112" s="0">
        <v>112</v>
      </c>
      <c r="B112" s="0" t="s">
        <v>3622</v>
      </c>
      <c r="C112" s="0" t="s">
        <v>3626</v>
      </c>
      <c r="D112" s="0" t="s">
        <v>3627</v>
      </c>
    </row>
    <row customHeight="1" ht="11.25">
      <c r="A113" s="0">
        <v>113</v>
      </c>
      <c r="B113" s="0" t="s">
        <v>3622</v>
      </c>
      <c r="C113" s="0" t="s">
        <v>3628</v>
      </c>
      <c r="D113" s="0" t="s">
        <v>3629</v>
      </c>
    </row>
    <row customHeight="1" ht="11.25">
      <c r="A114" s="0">
        <v>114</v>
      </c>
      <c r="B114" s="0" t="s">
        <v>3622</v>
      </c>
      <c r="C114" s="0" t="s">
        <v>3630</v>
      </c>
      <c r="D114" s="0" t="s">
        <v>3631</v>
      </c>
    </row>
    <row customHeight="1" ht="11.25">
      <c r="A115" s="0">
        <v>115</v>
      </c>
      <c r="B115" s="0" t="s">
        <v>3622</v>
      </c>
      <c r="C115" s="0" t="s">
        <v>3506</v>
      </c>
      <c r="D115" s="0" t="s">
        <v>3632</v>
      </c>
    </row>
    <row customHeight="1" ht="11.25">
      <c r="A116" s="0">
        <v>116</v>
      </c>
      <c r="B116" s="0" t="s">
        <v>3622</v>
      </c>
      <c r="C116" s="0" t="s">
        <v>3510</v>
      </c>
      <c r="D116" s="0" t="s">
        <v>3633</v>
      </c>
    </row>
    <row customHeight="1" ht="11.25">
      <c r="A117" s="0">
        <v>117</v>
      </c>
      <c r="B117" s="0" t="s">
        <v>3622</v>
      </c>
      <c r="C117" s="0" t="s">
        <v>3634</v>
      </c>
      <c r="D117" s="0" t="s">
        <v>3635</v>
      </c>
    </row>
    <row customHeight="1" ht="11.25">
      <c r="A118" s="0">
        <v>118</v>
      </c>
      <c r="B118" s="0" t="s">
        <v>3622</v>
      </c>
      <c r="C118" s="0" t="s">
        <v>3636</v>
      </c>
      <c r="D118" s="0" t="s">
        <v>3637</v>
      </c>
    </row>
    <row customHeight="1" ht="11.25">
      <c r="A119" s="0">
        <v>119</v>
      </c>
      <c r="B119" s="0" t="s">
        <v>3638</v>
      </c>
      <c r="C119" s="0" t="s">
        <v>3639</v>
      </c>
      <c r="D119" s="0" t="s">
        <v>3640</v>
      </c>
    </row>
    <row customHeight="1" ht="11.25">
      <c r="A120" s="0">
        <v>120</v>
      </c>
      <c r="B120" s="0" t="s">
        <v>3638</v>
      </c>
      <c r="C120" s="0" t="s">
        <v>3638</v>
      </c>
      <c r="D120" s="0" t="s">
        <v>3641</v>
      </c>
    </row>
    <row customHeight="1" ht="11.25">
      <c r="A121" s="0">
        <v>121</v>
      </c>
      <c r="B121" s="0" t="s">
        <v>3638</v>
      </c>
      <c r="C121" s="0" t="s">
        <v>3642</v>
      </c>
      <c r="D121" s="0" t="s">
        <v>3643</v>
      </c>
    </row>
    <row customHeight="1" ht="11.25">
      <c r="A122" s="0">
        <v>122</v>
      </c>
      <c r="B122" s="0" t="s">
        <v>3638</v>
      </c>
      <c r="C122" s="0" t="s">
        <v>3644</v>
      </c>
      <c r="D122" s="0" t="s">
        <v>3645</v>
      </c>
    </row>
    <row customHeight="1" ht="11.25">
      <c r="A123" s="0">
        <v>123</v>
      </c>
      <c r="B123" s="0" t="s">
        <v>3638</v>
      </c>
      <c r="C123" s="0" t="s">
        <v>3646</v>
      </c>
      <c r="D123" s="0" t="s">
        <v>3647</v>
      </c>
    </row>
    <row customHeight="1" ht="11.25">
      <c r="A124" s="0">
        <v>124</v>
      </c>
      <c r="B124" s="0" t="s">
        <v>3638</v>
      </c>
      <c r="C124" s="0" t="s">
        <v>3648</v>
      </c>
      <c r="D124" s="0" t="s">
        <v>3649</v>
      </c>
    </row>
    <row customHeight="1" ht="11.25">
      <c r="A125" s="0">
        <v>125</v>
      </c>
      <c r="B125" s="0" t="s">
        <v>3638</v>
      </c>
      <c r="C125" s="0" t="s">
        <v>3650</v>
      </c>
      <c r="D125" s="0" t="s">
        <v>3651</v>
      </c>
    </row>
    <row customHeight="1" ht="11.25">
      <c r="A126" s="0">
        <v>126</v>
      </c>
      <c r="B126" s="0" t="s">
        <v>3652</v>
      </c>
      <c r="C126" s="0" t="s">
        <v>3652</v>
      </c>
      <c r="D126" s="0" t="s">
        <v>3653</v>
      </c>
    </row>
    <row customHeight="1" ht="11.25">
      <c r="A127" s="0">
        <v>127</v>
      </c>
      <c r="B127" s="0" t="s">
        <v>3654</v>
      </c>
      <c r="C127" s="0" t="s">
        <v>3655</v>
      </c>
      <c r="D127" s="0" t="s">
        <v>3656</v>
      </c>
    </row>
    <row customHeight="1" ht="11.25">
      <c r="A128" s="0">
        <v>128</v>
      </c>
      <c r="B128" s="0" t="s">
        <v>3654</v>
      </c>
      <c r="C128" s="0" t="s">
        <v>3657</v>
      </c>
      <c r="D128" s="0" t="s">
        <v>3658</v>
      </c>
    </row>
    <row customHeight="1" ht="11.25">
      <c r="A129" s="0">
        <v>129</v>
      </c>
      <c r="B129" s="0" t="s">
        <v>3654</v>
      </c>
      <c r="C129" s="0" t="s">
        <v>3659</v>
      </c>
      <c r="D129" s="0" t="s">
        <v>3660</v>
      </c>
    </row>
    <row customHeight="1" ht="11.25">
      <c r="A130" s="0">
        <v>130</v>
      </c>
      <c r="B130" s="0" t="s">
        <v>3654</v>
      </c>
      <c r="C130" s="0" t="s">
        <v>3654</v>
      </c>
      <c r="D130" s="0" t="s">
        <v>3661</v>
      </c>
    </row>
    <row customHeight="1" ht="11.25">
      <c r="A131" s="0">
        <v>131</v>
      </c>
      <c r="B131" s="0" t="s">
        <v>3654</v>
      </c>
      <c r="C131" s="0" t="s">
        <v>3662</v>
      </c>
      <c r="D131" s="0" t="s">
        <v>3663</v>
      </c>
    </row>
    <row customHeight="1" ht="11.25">
      <c r="A132" s="0">
        <v>132</v>
      </c>
      <c r="B132" s="0" t="s">
        <v>3654</v>
      </c>
      <c r="C132" s="0" t="s">
        <v>3664</v>
      </c>
      <c r="D132" s="0" t="s">
        <v>3665</v>
      </c>
    </row>
    <row customHeight="1" ht="11.25">
      <c r="A133" s="0">
        <v>133</v>
      </c>
      <c r="B133" s="0" t="s">
        <v>3654</v>
      </c>
      <c r="C133" s="0" t="s">
        <v>3666</v>
      </c>
      <c r="D133" s="0" t="s">
        <v>3667</v>
      </c>
    </row>
    <row customHeight="1" ht="11.25">
      <c r="A134" s="0">
        <v>134</v>
      </c>
      <c r="B134" s="0" t="s">
        <v>3654</v>
      </c>
      <c r="C134" s="0" t="s">
        <v>3668</v>
      </c>
      <c r="D134" s="0" t="s">
        <v>3669</v>
      </c>
    </row>
    <row customHeight="1" ht="11.25">
      <c r="A135" s="0">
        <v>135</v>
      </c>
      <c r="B135" s="0" t="s">
        <v>3654</v>
      </c>
      <c r="C135" s="0" t="s">
        <v>3670</v>
      </c>
      <c r="D135" s="0" t="s">
        <v>3671</v>
      </c>
    </row>
    <row customHeight="1" ht="11.25">
      <c r="A136" s="0">
        <v>136</v>
      </c>
      <c r="B136" s="0" t="s">
        <v>3654</v>
      </c>
      <c r="C136" s="0" t="s">
        <v>3672</v>
      </c>
      <c r="D136" s="0" t="s">
        <v>3673</v>
      </c>
    </row>
    <row customHeight="1" ht="11.25">
      <c r="A137" s="0">
        <v>137</v>
      </c>
      <c r="B137" s="0" t="s">
        <v>3654</v>
      </c>
      <c r="C137" s="0" t="s">
        <v>3674</v>
      </c>
      <c r="D137" s="0" t="s">
        <v>3675</v>
      </c>
    </row>
    <row customHeight="1" ht="11.25">
      <c r="A138" s="0">
        <v>138</v>
      </c>
      <c r="B138" s="0" t="s">
        <v>3654</v>
      </c>
      <c r="C138" s="0" t="s">
        <v>3676</v>
      </c>
      <c r="D138" s="0" t="s">
        <v>3677</v>
      </c>
    </row>
    <row customHeight="1" ht="11.25">
      <c r="A139" s="0">
        <v>139</v>
      </c>
      <c r="B139" s="0" t="s">
        <v>3654</v>
      </c>
      <c r="C139" s="0" t="s">
        <v>3678</v>
      </c>
      <c r="D139" s="0" t="s">
        <v>3679</v>
      </c>
    </row>
    <row customHeight="1" ht="11.25">
      <c r="A140" s="0">
        <v>140</v>
      </c>
      <c r="B140" s="0" t="s">
        <v>3680</v>
      </c>
      <c r="C140" s="0" t="s">
        <v>3680</v>
      </c>
      <c r="D140" s="0" t="s">
        <v>3681</v>
      </c>
    </row>
    <row customHeight="1" ht="11.25">
      <c r="A141" s="0">
        <v>141</v>
      </c>
      <c r="B141" s="0" t="s">
        <v>3682</v>
      </c>
      <c r="C141" s="0" t="s">
        <v>3683</v>
      </c>
      <c r="D141" s="0" t="s">
        <v>3684</v>
      </c>
    </row>
    <row customHeight="1" ht="11.25">
      <c r="A142" s="0">
        <v>142</v>
      </c>
      <c r="B142" s="0" t="s">
        <v>3682</v>
      </c>
      <c r="C142" s="0" t="s">
        <v>3685</v>
      </c>
      <c r="D142" s="0" t="s">
        <v>3686</v>
      </c>
    </row>
    <row customHeight="1" ht="11.25">
      <c r="A143" s="0">
        <v>143</v>
      </c>
      <c r="B143" s="0" t="s">
        <v>3682</v>
      </c>
      <c r="C143" s="0" t="s">
        <v>3687</v>
      </c>
      <c r="D143" s="0" t="s">
        <v>3688</v>
      </c>
    </row>
    <row customHeight="1" ht="11.25">
      <c r="A144" s="0">
        <v>144</v>
      </c>
      <c r="B144" s="0" t="s">
        <v>3682</v>
      </c>
      <c r="C144" s="0" t="s">
        <v>3689</v>
      </c>
      <c r="D144" s="0" t="s">
        <v>3690</v>
      </c>
    </row>
    <row customHeight="1" ht="11.25">
      <c r="A145" s="0">
        <v>145</v>
      </c>
      <c r="B145" s="0" t="s">
        <v>3682</v>
      </c>
      <c r="C145" s="0" t="s">
        <v>3691</v>
      </c>
      <c r="D145" s="0" t="s">
        <v>3692</v>
      </c>
    </row>
    <row customHeight="1" ht="11.25">
      <c r="A146" s="0">
        <v>146</v>
      </c>
      <c r="B146" s="0" t="s">
        <v>3682</v>
      </c>
      <c r="C146" s="0" t="s">
        <v>3693</v>
      </c>
      <c r="D146" s="0" t="s">
        <v>3694</v>
      </c>
    </row>
    <row customHeight="1" ht="11.25">
      <c r="A147" s="0">
        <v>147</v>
      </c>
      <c r="B147" s="0" t="s">
        <v>3682</v>
      </c>
      <c r="C147" s="0" t="s">
        <v>3695</v>
      </c>
      <c r="D147" s="0" t="s">
        <v>3696</v>
      </c>
    </row>
    <row customHeight="1" ht="11.25">
      <c r="A148" s="0">
        <v>148</v>
      </c>
      <c r="B148" s="0" t="s">
        <v>3682</v>
      </c>
      <c r="C148" s="0" t="s">
        <v>3682</v>
      </c>
      <c r="D148" s="0" t="s">
        <v>3697</v>
      </c>
    </row>
    <row customHeight="1" ht="11.25">
      <c r="A149" s="0">
        <v>149</v>
      </c>
      <c r="B149" s="0" t="s">
        <v>3682</v>
      </c>
      <c r="C149" s="0" t="s">
        <v>3698</v>
      </c>
      <c r="D149" s="0" t="s">
        <v>3699</v>
      </c>
    </row>
    <row customHeight="1" ht="11.25">
      <c r="A150" s="0">
        <v>150</v>
      </c>
      <c r="B150" s="0" t="s">
        <v>3682</v>
      </c>
      <c r="C150" s="0" t="s">
        <v>3700</v>
      </c>
      <c r="D150" s="0" t="s">
        <v>3701</v>
      </c>
    </row>
    <row customHeight="1" ht="11.25">
      <c r="A151" s="0">
        <v>151</v>
      </c>
      <c r="B151" s="0" t="s">
        <v>3682</v>
      </c>
      <c r="C151" s="0" t="s">
        <v>3702</v>
      </c>
      <c r="D151" s="0" t="s">
        <v>3703</v>
      </c>
    </row>
    <row customHeight="1" ht="11.25">
      <c r="A152" s="0">
        <v>152</v>
      </c>
      <c r="B152" s="0" t="s">
        <v>3682</v>
      </c>
      <c r="C152" s="0" t="s">
        <v>3704</v>
      </c>
      <c r="D152" s="0" t="s">
        <v>3705</v>
      </c>
    </row>
    <row customHeight="1" ht="11.25">
      <c r="A153" s="0">
        <v>153</v>
      </c>
      <c r="B153" s="0" t="s">
        <v>3682</v>
      </c>
      <c r="C153" s="0" t="s">
        <v>3706</v>
      </c>
      <c r="D153" s="0" t="s">
        <v>3707</v>
      </c>
    </row>
    <row customHeight="1" ht="11.25">
      <c r="A154" s="0">
        <v>154</v>
      </c>
      <c r="B154" s="0" t="s">
        <v>3682</v>
      </c>
      <c r="C154" s="0" t="s">
        <v>3708</v>
      </c>
      <c r="D154" s="0" t="s">
        <v>3709</v>
      </c>
    </row>
    <row customHeight="1" ht="11.25">
      <c r="A155" s="0">
        <v>155</v>
      </c>
      <c r="B155" s="0" t="s">
        <v>3682</v>
      </c>
      <c r="C155" s="0" t="s">
        <v>3710</v>
      </c>
      <c r="D155" s="0" t="s">
        <v>3711</v>
      </c>
    </row>
    <row customHeight="1" ht="11.25">
      <c r="A156" s="0">
        <v>156</v>
      </c>
      <c r="B156" s="0" t="s">
        <v>3682</v>
      </c>
      <c r="C156" s="0" t="s">
        <v>3712</v>
      </c>
      <c r="D156" s="0" t="s">
        <v>3713</v>
      </c>
    </row>
    <row customHeight="1" ht="11.25">
      <c r="A157" s="0">
        <v>157</v>
      </c>
      <c r="B157" s="0" t="s">
        <v>3682</v>
      </c>
      <c r="C157" s="0" t="s">
        <v>3714</v>
      </c>
      <c r="D157" s="0" t="s">
        <v>3715</v>
      </c>
    </row>
    <row customHeight="1" ht="11.25">
      <c r="A158" s="0">
        <v>158</v>
      </c>
      <c r="B158" s="0" t="s">
        <v>3682</v>
      </c>
      <c r="C158" s="0" t="s">
        <v>3716</v>
      </c>
      <c r="D158" s="0" t="s">
        <v>3717</v>
      </c>
    </row>
    <row customHeight="1" ht="11.25">
      <c r="A159" s="0">
        <v>159</v>
      </c>
      <c r="B159" s="0" t="s">
        <v>3682</v>
      </c>
      <c r="C159" s="0" t="s">
        <v>3718</v>
      </c>
      <c r="D159" s="0" t="s">
        <v>3719</v>
      </c>
    </row>
    <row customHeight="1" ht="11.25">
      <c r="A160" s="0">
        <v>160</v>
      </c>
      <c r="B160" s="0" t="s">
        <v>3682</v>
      </c>
      <c r="C160" s="0" t="s">
        <v>3720</v>
      </c>
      <c r="D160" s="0" t="s">
        <v>3721</v>
      </c>
    </row>
    <row customHeight="1" ht="11.25">
      <c r="A161" s="0">
        <v>161</v>
      </c>
      <c r="B161" s="0" t="s">
        <v>3682</v>
      </c>
      <c r="C161" s="0" t="s">
        <v>3722</v>
      </c>
      <c r="D161" s="0" t="s">
        <v>3723</v>
      </c>
    </row>
    <row customHeight="1" ht="11.25">
      <c r="A162" s="0">
        <v>162</v>
      </c>
      <c r="B162" s="0" t="s">
        <v>3724</v>
      </c>
      <c r="C162" s="0" t="s">
        <v>3725</v>
      </c>
      <c r="D162" s="0" t="s">
        <v>3726</v>
      </c>
    </row>
    <row customHeight="1" ht="11.25">
      <c r="A163" s="0">
        <v>163</v>
      </c>
      <c r="B163" s="0" t="s">
        <v>3724</v>
      </c>
      <c r="C163" s="0" t="s">
        <v>3724</v>
      </c>
      <c r="D163" s="0" t="s">
        <v>3727</v>
      </c>
    </row>
    <row customHeight="1" ht="11.25">
      <c r="A164" s="0">
        <v>164</v>
      </c>
      <c r="B164" s="0" t="s">
        <v>3724</v>
      </c>
      <c r="C164" s="0" t="s">
        <v>3728</v>
      </c>
      <c r="D164" s="0" t="s">
        <v>3729</v>
      </c>
    </row>
    <row customHeight="1" ht="11.25">
      <c r="A165" s="0">
        <v>165</v>
      </c>
      <c r="B165" s="0" t="s">
        <v>3724</v>
      </c>
      <c r="C165" s="0" t="s">
        <v>3730</v>
      </c>
      <c r="D165" s="0" t="s">
        <v>3731</v>
      </c>
    </row>
    <row customHeight="1" ht="11.25">
      <c r="A166" s="0">
        <v>166</v>
      </c>
      <c r="B166" s="0" t="s">
        <v>3724</v>
      </c>
      <c r="C166" s="0" t="s">
        <v>3732</v>
      </c>
      <c r="D166" s="0" t="s">
        <v>3733</v>
      </c>
    </row>
    <row customHeight="1" ht="11.25">
      <c r="A167" s="0">
        <v>167</v>
      </c>
      <c r="B167" s="0" t="s">
        <v>3724</v>
      </c>
      <c r="C167" s="0" t="s">
        <v>3734</v>
      </c>
      <c r="D167" s="0" t="s">
        <v>3735</v>
      </c>
    </row>
    <row customHeight="1" ht="11.25">
      <c r="A168" s="0">
        <v>168</v>
      </c>
      <c r="B168" s="0" t="s">
        <v>3724</v>
      </c>
      <c r="C168" s="0" t="s">
        <v>3736</v>
      </c>
      <c r="D168" s="0" t="s">
        <v>3737</v>
      </c>
    </row>
    <row customHeight="1" ht="11.25">
      <c r="A169" s="0">
        <v>169</v>
      </c>
      <c r="B169" s="0" t="s">
        <v>3724</v>
      </c>
      <c r="C169" s="0" t="s">
        <v>3738</v>
      </c>
      <c r="D169" s="0" t="s">
        <v>3739</v>
      </c>
    </row>
    <row customHeight="1" ht="11.25">
      <c r="A170" s="0">
        <v>170</v>
      </c>
      <c r="B170" s="0" t="s">
        <v>3724</v>
      </c>
      <c r="C170" s="0" t="s">
        <v>3740</v>
      </c>
      <c r="D170" s="0" t="s">
        <v>3741</v>
      </c>
    </row>
    <row customHeight="1" ht="11.25">
      <c r="A171" s="0">
        <v>171</v>
      </c>
      <c r="B171" s="0" t="s">
        <v>3742</v>
      </c>
      <c r="C171" s="0" t="s">
        <v>3743</v>
      </c>
      <c r="D171" s="0" t="s">
        <v>3744</v>
      </c>
    </row>
    <row customHeight="1" ht="11.25">
      <c r="A172" s="0">
        <v>172</v>
      </c>
      <c r="B172" s="0" t="s">
        <v>3742</v>
      </c>
      <c r="C172" s="0" t="s">
        <v>3742</v>
      </c>
      <c r="D172" s="0" t="s">
        <v>3745</v>
      </c>
    </row>
    <row customHeight="1" ht="11.25">
      <c r="A173" s="0">
        <v>173</v>
      </c>
      <c r="B173" s="0" t="s">
        <v>3742</v>
      </c>
      <c r="C173" s="0" t="s">
        <v>3746</v>
      </c>
      <c r="D173" s="0" t="s">
        <v>3747</v>
      </c>
    </row>
    <row customHeight="1" ht="11.25">
      <c r="A174" s="0">
        <v>174</v>
      </c>
      <c r="B174" s="0" t="s">
        <v>3742</v>
      </c>
      <c r="C174" s="0" t="s">
        <v>3748</v>
      </c>
      <c r="D174" s="0" t="s">
        <v>3749</v>
      </c>
    </row>
    <row customHeight="1" ht="11.25">
      <c r="A175" s="0">
        <v>175</v>
      </c>
      <c r="B175" s="0" t="s">
        <v>3742</v>
      </c>
      <c r="C175" s="0" t="s">
        <v>3750</v>
      </c>
      <c r="D175" s="0" t="s">
        <v>3751</v>
      </c>
    </row>
    <row customHeight="1" ht="11.25">
      <c r="A176" s="0">
        <v>176</v>
      </c>
      <c r="B176" s="0" t="s">
        <v>3742</v>
      </c>
      <c r="C176" s="0" t="s">
        <v>3732</v>
      </c>
      <c r="D176" s="0" t="s">
        <v>3752</v>
      </c>
    </row>
    <row customHeight="1" ht="11.25">
      <c r="A177" s="0">
        <v>177</v>
      </c>
      <c r="B177" s="0" t="s">
        <v>3742</v>
      </c>
      <c r="C177" s="0" t="s">
        <v>3753</v>
      </c>
      <c r="D177" s="0" t="s">
        <v>3754</v>
      </c>
    </row>
    <row customHeight="1" ht="11.25">
      <c r="A178" s="0">
        <v>178</v>
      </c>
      <c r="B178" s="0" t="s">
        <v>3742</v>
      </c>
      <c r="C178" s="0" t="s">
        <v>3755</v>
      </c>
      <c r="D178" s="0" t="s">
        <v>3756</v>
      </c>
    </row>
    <row customHeight="1" ht="11.25">
      <c r="A179" s="0">
        <v>179</v>
      </c>
      <c r="B179" s="0" t="s">
        <v>3742</v>
      </c>
      <c r="C179" s="0" t="s">
        <v>3757</v>
      </c>
      <c r="D179" s="0" t="s">
        <v>3758</v>
      </c>
    </row>
    <row customHeight="1" ht="11.25">
      <c r="A180" s="0">
        <v>180</v>
      </c>
      <c r="B180" s="0" t="s">
        <v>3742</v>
      </c>
      <c r="C180" s="0" t="s">
        <v>3759</v>
      </c>
      <c r="D180" s="0" t="s">
        <v>3760</v>
      </c>
    </row>
    <row customHeight="1" ht="11.25">
      <c r="A181" s="0">
        <v>181</v>
      </c>
      <c r="B181" s="0" t="s">
        <v>3761</v>
      </c>
      <c r="C181" s="0" t="s">
        <v>3762</v>
      </c>
      <c r="D181" s="0" t="s">
        <v>3763</v>
      </c>
    </row>
    <row customHeight="1" ht="11.25">
      <c r="A182" s="0">
        <v>182</v>
      </c>
      <c r="B182" s="0" t="s">
        <v>3761</v>
      </c>
      <c r="C182" s="0" t="s">
        <v>3764</v>
      </c>
      <c r="D182" s="0" t="s">
        <v>3765</v>
      </c>
    </row>
    <row customHeight="1" ht="11.25">
      <c r="A183" s="0">
        <v>183</v>
      </c>
      <c r="B183" s="0" t="s">
        <v>3761</v>
      </c>
      <c r="C183" s="0" t="s">
        <v>3766</v>
      </c>
      <c r="D183" s="0" t="s">
        <v>3767</v>
      </c>
    </row>
    <row customHeight="1" ht="11.25">
      <c r="A184" s="0">
        <v>184</v>
      </c>
      <c r="B184" s="0" t="s">
        <v>3761</v>
      </c>
      <c r="C184" s="0" t="s">
        <v>3761</v>
      </c>
      <c r="D184" s="0" t="s">
        <v>3768</v>
      </c>
    </row>
    <row customHeight="1" ht="11.25">
      <c r="A185" s="0">
        <v>185</v>
      </c>
      <c r="B185" s="0" t="s">
        <v>3761</v>
      </c>
      <c r="C185" s="0" t="s">
        <v>3769</v>
      </c>
      <c r="D185" s="0" t="s">
        <v>3770</v>
      </c>
    </row>
    <row customHeight="1" ht="11.25">
      <c r="A186" s="0">
        <v>186</v>
      </c>
      <c r="B186" s="0" t="s">
        <v>3761</v>
      </c>
      <c r="C186" s="0" t="s">
        <v>3771</v>
      </c>
      <c r="D186" s="0" t="s">
        <v>3772</v>
      </c>
    </row>
    <row customHeight="1" ht="11.25">
      <c r="A187" s="0">
        <v>187</v>
      </c>
      <c r="B187" s="0" t="s">
        <v>3761</v>
      </c>
      <c r="C187" s="0" t="s">
        <v>3773</v>
      </c>
      <c r="D187" s="0" t="s">
        <v>3774</v>
      </c>
    </row>
    <row customHeight="1" ht="11.25">
      <c r="A188" s="0">
        <v>188</v>
      </c>
      <c r="B188" s="0" t="s">
        <v>3761</v>
      </c>
      <c r="C188" s="0" t="s">
        <v>3775</v>
      </c>
      <c r="D188" s="0" t="s">
        <v>3776</v>
      </c>
    </row>
    <row customHeight="1" ht="11.25">
      <c r="A189" s="0">
        <v>189</v>
      </c>
      <c r="B189" s="0" t="s">
        <v>3761</v>
      </c>
      <c r="C189" s="0" t="s">
        <v>3777</v>
      </c>
      <c r="D189" s="0" t="s">
        <v>3778</v>
      </c>
    </row>
    <row customHeight="1" ht="11.25">
      <c r="A190" s="0">
        <v>190</v>
      </c>
      <c r="B190" s="0" t="s">
        <v>3761</v>
      </c>
      <c r="C190" s="0" t="s">
        <v>3779</v>
      </c>
      <c r="D190" s="0" t="s">
        <v>3780</v>
      </c>
    </row>
    <row customHeight="1" ht="11.25">
      <c r="A191" s="0">
        <v>191</v>
      </c>
      <c r="B191" s="0" t="s">
        <v>3761</v>
      </c>
      <c r="C191" s="0" t="s">
        <v>3781</v>
      </c>
      <c r="D191" s="0" t="s">
        <v>3782</v>
      </c>
    </row>
    <row customHeight="1" ht="11.25">
      <c r="A192" s="0">
        <v>192</v>
      </c>
      <c r="B192" s="0" t="s">
        <v>3783</v>
      </c>
      <c r="C192" s="0" t="s">
        <v>3784</v>
      </c>
      <c r="D192" s="0" t="s">
        <v>3785</v>
      </c>
    </row>
    <row customHeight="1" ht="11.25">
      <c r="A193" s="0">
        <v>193</v>
      </c>
      <c r="B193" s="0" t="s">
        <v>3783</v>
      </c>
      <c r="C193" s="0" t="s">
        <v>3786</v>
      </c>
      <c r="D193" s="0" t="s">
        <v>3787</v>
      </c>
    </row>
    <row customHeight="1" ht="11.25">
      <c r="A194" s="0">
        <v>194</v>
      </c>
      <c r="B194" s="0" t="s">
        <v>3783</v>
      </c>
      <c r="C194" s="0" t="s">
        <v>3659</v>
      </c>
      <c r="D194" s="0" t="s">
        <v>3788</v>
      </c>
    </row>
    <row customHeight="1" ht="11.25">
      <c r="A195" s="0">
        <v>195</v>
      </c>
      <c r="B195" s="0" t="s">
        <v>3783</v>
      </c>
      <c r="C195" s="0" t="s">
        <v>3783</v>
      </c>
      <c r="D195" s="0" t="s">
        <v>3789</v>
      </c>
    </row>
    <row customHeight="1" ht="11.25">
      <c r="A196" s="0">
        <v>196</v>
      </c>
      <c r="B196" s="0" t="s">
        <v>3783</v>
      </c>
      <c r="C196" s="0" t="s">
        <v>3790</v>
      </c>
      <c r="D196" s="0" t="s">
        <v>3791</v>
      </c>
    </row>
    <row customHeight="1" ht="11.25">
      <c r="A197" s="0">
        <v>197</v>
      </c>
      <c r="B197" s="0" t="s">
        <v>3783</v>
      </c>
      <c r="C197" s="0" t="s">
        <v>3792</v>
      </c>
      <c r="D197" s="0" t="s">
        <v>3793</v>
      </c>
    </row>
    <row customHeight="1" ht="11.25">
      <c r="A198" s="0">
        <v>198</v>
      </c>
      <c r="B198" s="0" t="s">
        <v>3783</v>
      </c>
      <c r="C198" s="0" t="s">
        <v>3794</v>
      </c>
      <c r="D198" s="0" t="s">
        <v>3795</v>
      </c>
    </row>
    <row customHeight="1" ht="11.25">
      <c r="A199" s="0">
        <v>199</v>
      </c>
      <c r="B199" s="0" t="s">
        <v>3783</v>
      </c>
      <c r="C199" s="0" t="s">
        <v>3796</v>
      </c>
      <c r="D199" s="0" t="s">
        <v>3797</v>
      </c>
    </row>
    <row customHeight="1" ht="11.25">
      <c r="A200" s="0">
        <v>200</v>
      </c>
      <c r="B200" s="0" t="s">
        <v>3783</v>
      </c>
      <c r="C200" s="0" t="s">
        <v>3798</v>
      </c>
      <c r="D200" s="0" t="s">
        <v>3799</v>
      </c>
    </row>
    <row customHeight="1" ht="11.25">
      <c r="A201" s="0">
        <v>201</v>
      </c>
      <c r="B201" s="0" t="s">
        <v>3783</v>
      </c>
      <c r="C201" s="0" t="s">
        <v>3800</v>
      </c>
      <c r="D201" s="0" t="s">
        <v>3801</v>
      </c>
    </row>
    <row customHeight="1" ht="11.25">
      <c r="A202" s="0">
        <v>202</v>
      </c>
      <c r="B202" s="0" t="s">
        <v>3783</v>
      </c>
      <c r="C202" s="0" t="s">
        <v>3802</v>
      </c>
      <c r="D202" s="0" t="s">
        <v>3803</v>
      </c>
    </row>
    <row customHeight="1" ht="11.25">
      <c r="A203" s="0">
        <v>203</v>
      </c>
      <c r="B203" s="0" t="s">
        <v>3783</v>
      </c>
      <c r="C203" s="0" t="s">
        <v>3804</v>
      </c>
      <c r="D203" s="0" t="s">
        <v>3805</v>
      </c>
    </row>
    <row customHeight="1" ht="11.25">
      <c r="A204" s="0">
        <v>204</v>
      </c>
      <c r="B204" s="0" t="s">
        <v>3783</v>
      </c>
      <c r="C204" s="0" t="s">
        <v>3806</v>
      </c>
      <c r="D204" s="0" t="s">
        <v>3807</v>
      </c>
    </row>
    <row customHeight="1" ht="11.25">
      <c r="A205" s="0">
        <v>205</v>
      </c>
      <c r="B205" s="0" t="s">
        <v>3783</v>
      </c>
      <c r="C205" s="0" t="s">
        <v>3808</v>
      </c>
      <c r="D205" s="0" t="s">
        <v>3809</v>
      </c>
    </row>
    <row customHeight="1" ht="11.25">
      <c r="A206" s="0">
        <v>206</v>
      </c>
      <c r="B206" s="0" t="s">
        <v>3783</v>
      </c>
      <c r="C206" s="0" t="s">
        <v>3810</v>
      </c>
      <c r="D206" s="0" t="s">
        <v>3811</v>
      </c>
    </row>
    <row customHeight="1" ht="11.25">
      <c r="A207" s="0">
        <v>207</v>
      </c>
      <c r="B207" s="0" t="s">
        <v>3812</v>
      </c>
      <c r="C207" s="0" t="s">
        <v>3813</v>
      </c>
      <c r="D207" s="0" t="s">
        <v>3814</v>
      </c>
    </row>
    <row customHeight="1" ht="11.25">
      <c r="A208" s="0">
        <v>208</v>
      </c>
      <c r="B208" s="0" t="s">
        <v>3812</v>
      </c>
      <c r="C208" s="0" t="s">
        <v>3815</v>
      </c>
      <c r="D208" s="0" t="s">
        <v>3816</v>
      </c>
    </row>
    <row customHeight="1" ht="11.25">
      <c r="A209" s="0">
        <v>209</v>
      </c>
      <c r="B209" s="0" t="s">
        <v>3812</v>
      </c>
      <c r="C209" s="0" t="s">
        <v>3817</v>
      </c>
      <c r="D209" s="0" t="s">
        <v>3818</v>
      </c>
    </row>
    <row customHeight="1" ht="11.25">
      <c r="A210" s="0">
        <v>210</v>
      </c>
      <c r="B210" s="0" t="s">
        <v>3812</v>
      </c>
      <c r="C210" s="0" t="s">
        <v>3819</v>
      </c>
      <c r="D210" s="0" t="s">
        <v>3820</v>
      </c>
    </row>
    <row customHeight="1" ht="11.25">
      <c r="A211" s="0">
        <v>211</v>
      </c>
      <c r="B211" s="0" t="s">
        <v>3812</v>
      </c>
      <c r="C211" s="0" t="s">
        <v>3812</v>
      </c>
      <c r="D211" s="0" t="s">
        <v>3821</v>
      </c>
    </row>
    <row customHeight="1" ht="11.25">
      <c r="A212" s="0">
        <v>212</v>
      </c>
      <c r="B212" s="0" t="s">
        <v>3812</v>
      </c>
      <c r="C212" s="0" t="s">
        <v>3822</v>
      </c>
      <c r="D212" s="0" t="s">
        <v>3823</v>
      </c>
    </row>
    <row customHeight="1" ht="11.25">
      <c r="A213" s="0">
        <v>213</v>
      </c>
      <c r="B213" s="0" t="s">
        <v>3812</v>
      </c>
      <c r="C213" s="0" t="s">
        <v>3824</v>
      </c>
      <c r="D213" s="0" t="s">
        <v>3825</v>
      </c>
    </row>
    <row customHeight="1" ht="11.25">
      <c r="A214" s="0">
        <v>214</v>
      </c>
      <c r="B214" s="0" t="s">
        <v>3812</v>
      </c>
      <c r="C214" s="0" t="s">
        <v>3826</v>
      </c>
      <c r="D214" s="0" t="s">
        <v>3827</v>
      </c>
    </row>
    <row customHeight="1" ht="11.25">
      <c r="A215" s="0">
        <v>215</v>
      </c>
      <c r="B215" s="0" t="s">
        <v>3812</v>
      </c>
      <c r="C215" s="0" t="s">
        <v>3828</v>
      </c>
      <c r="D215" s="0" t="s">
        <v>3829</v>
      </c>
    </row>
    <row customHeight="1" ht="11.25">
      <c r="A216" s="0">
        <v>216</v>
      </c>
      <c r="B216" s="0" t="s">
        <v>3812</v>
      </c>
      <c r="C216" s="0" t="s">
        <v>3830</v>
      </c>
      <c r="D216" s="0" t="s">
        <v>3831</v>
      </c>
    </row>
    <row customHeight="1" ht="11.25">
      <c r="A217" s="0">
        <v>217</v>
      </c>
      <c r="B217" s="0" t="s">
        <v>3812</v>
      </c>
      <c r="C217" s="0" t="s">
        <v>3832</v>
      </c>
      <c r="D217" s="0" t="s">
        <v>3833</v>
      </c>
    </row>
    <row customHeight="1" ht="11.25">
      <c r="A218" s="0">
        <v>218</v>
      </c>
      <c r="B218" s="0" t="s">
        <v>3834</v>
      </c>
      <c r="C218" s="0" t="s">
        <v>3835</v>
      </c>
      <c r="D218" s="0" t="s">
        <v>3836</v>
      </c>
    </row>
    <row customHeight="1" ht="11.25">
      <c r="A219" s="0">
        <v>219</v>
      </c>
      <c r="B219" s="0" t="s">
        <v>3834</v>
      </c>
      <c r="C219" s="0" t="s">
        <v>3837</v>
      </c>
      <c r="D219" s="0" t="s">
        <v>3838</v>
      </c>
    </row>
    <row customHeight="1" ht="11.25">
      <c r="A220" s="0">
        <v>220</v>
      </c>
      <c r="B220" s="0" t="s">
        <v>3834</v>
      </c>
      <c r="C220" s="0" t="s">
        <v>3839</v>
      </c>
      <c r="D220" s="0" t="s">
        <v>3840</v>
      </c>
    </row>
    <row customHeight="1" ht="11.25">
      <c r="A221" s="0">
        <v>221</v>
      </c>
      <c r="B221" s="0" t="s">
        <v>3834</v>
      </c>
      <c r="C221" s="0" t="s">
        <v>3841</v>
      </c>
      <c r="D221" s="0" t="s">
        <v>3842</v>
      </c>
    </row>
    <row customHeight="1" ht="11.25">
      <c r="A222" s="0">
        <v>222</v>
      </c>
      <c r="B222" s="0" t="s">
        <v>3834</v>
      </c>
      <c r="C222" s="0" t="s">
        <v>3843</v>
      </c>
      <c r="D222" s="0" t="s">
        <v>3844</v>
      </c>
    </row>
    <row customHeight="1" ht="11.25">
      <c r="A223" s="0">
        <v>223</v>
      </c>
      <c r="B223" s="0" t="s">
        <v>3834</v>
      </c>
      <c r="C223" s="0" t="s">
        <v>3834</v>
      </c>
      <c r="D223" s="0" t="s">
        <v>3845</v>
      </c>
    </row>
    <row customHeight="1" ht="11.25">
      <c r="A224" s="0">
        <v>224</v>
      </c>
      <c r="B224" s="0" t="s">
        <v>3834</v>
      </c>
      <c r="C224" s="0" t="s">
        <v>3846</v>
      </c>
      <c r="D224" s="0" t="s">
        <v>3847</v>
      </c>
    </row>
    <row customHeight="1" ht="11.25">
      <c r="A225" s="0">
        <v>225</v>
      </c>
      <c r="B225" s="0" t="s">
        <v>3834</v>
      </c>
      <c r="C225" s="0" t="s">
        <v>3848</v>
      </c>
      <c r="D225" s="0" t="s">
        <v>3849</v>
      </c>
    </row>
    <row customHeight="1" ht="11.25">
      <c r="A226" s="0">
        <v>226</v>
      </c>
      <c r="B226" s="0" t="s">
        <v>3834</v>
      </c>
      <c r="C226" s="0" t="s">
        <v>3850</v>
      </c>
      <c r="D226" s="0" t="s">
        <v>3851</v>
      </c>
    </row>
    <row customHeight="1" ht="11.25">
      <c r="A227" s="0">
        <v>227</v>
      </c>
      <c r="B227" s="0" t="s">
        <v>3834</v>
      </c>
      <c r="C227" s="0" t="s">
        <v>3852</v>
      </c>
      <c r="D227" s="0" t="s">
        <v>3853</v>
      </c>
    </row>
    <row customHeight="1" ht="11.25">
      <c r="A228" s="0">
        <v>228</v>
      </c>
      <c r="B228" s="0" t="s">
        <v>3834</v>
      </c>
      <c r="C228" s="0" t="s">
        <v>3794</v>
      </c>
      <c r="D228" s="0" t="s">
        <v>3854</v>
      </c>
    </row>
    <row customHeight="1" ht="11.25">
      <c r="A229" s="0">
        <v>229</v>
      </c>
      <c r="B229" s="0" t="s">
        <v>3834</v>
      </c>
      <c r="C229" s="0" t="s">
        <v>3855</v>
      </c>
      <c r="D229" s="0" t="s">
        <v>3856</v>
      </c>
    </row>
    <row customHeight="1" ht="11.25">
      <c r="A230" s="0">
        <v>230</v>
      </c>
      <c r="B230" s="0" t="s">
        <v>3857</v>
      </c>
      <c r="C230" s="0" t="s">
        <v>3581</v>
      </c>
      <c r="D230" s="0" t="s">
        <v>3858</v>
      </c>
    </row>
    <row customHeight="1" ht="11.25">
      <c r="A231" s="0">
        <v>231</v>
      </c>
      <c r="B231" s="0" t="s">
        <v>3857</v>
      </c>
      <c r="C231" s="0" t="s">
        <v>3859</v>
      </c>
      <c r="D231" s="0" t="s">
        <v>3860</v>
      </c>
    </row>
    <row customHeight="1" ht="11.25">
      <c r="A232" s="0">
        <v>232</v>
      </c>
      <c r="B232" s="0" t="s">
        <v>3857</v>
      </c>
      <c r="C232" s="0" t="s">
        <v>3857</v>
      </c>
      <c r="D232" s="0" t="s">
        <v>3861</v>
      </c>
    </row>
    <row customHeight="1" ht="11.25">
      <c r="A233" s="0">
        <v>233</v>
      </c>
      <c r="B233" s="0" t="s">
        <v>3857</v>
      </c>
      <c r="C233" s="0" t="s">
        <v>3862</v>
      </c>
      <c r="D233" s="0" t="s">
        <v>3863</v>
      </c>
    </row>
    <row customHeight="1" ht="11.25">
      <c r="A234" s="0">
        <v>234</v>
      </c>
      <c r="B234" s="0" t="s">
        <v>3857</v>
      </c>
      <c r="C234" s="0" t="s">
        <v>3864</v>
      </c>
      <c r="D234" s="0" t="s">
        <v>3865</v>
      </c>
    </row>
    <row customHeight="1" ht="11.25">
      <c r="A235" s="0">
        <v>235</v>
      </c>
      <c r="B235" s="0" t="s">
        <v>3857</v>
      </c>
      <c r="C235" s="0" t="s">
        <v>3866</v>
      </c>
      <c r="D235" s="0" t="s">
        <v>3867</v>
      </c>
    </row>
    <row customHeight="1" ht="11.25">
      <c r="A236" s="0">
        <v>236</v>
      </c>
      <c r="B236" s="0" t="s">
        <v>3857</v>
      </c>
      <c r="C236" s="0" t="s">
        <v>3868</v>
      </c>
      <c r="D236" s="0" t="s">
        <v>3869</v>
      </c>
    </row>
    <row customHeight="1" ht="11.25">
      <c r="A237" s="0">
        <v>237</v>
      </c>
      <c r="B237" s="0" t="s">
        <v>3857</v>
      </c>
      <c r="C237" s="0" t="s">
        <v>3870</v>
      </c>
      <c r="D237" s="0" t="s">
        <v>3871</v>
      </c>
    </row>
    <row customHeight="1" ht="11.25">
      <c r="A238" s="0">
        <v>238</v>
      </c>
      <c r="B238" s="0" t="s">
        <v>3857</v>
      </c>
      <c r="C238" s="0" t="s">
        <v>3872</v>
      </c>
      <c r="D238" s="0" t="s">
        <v>3873</v>
      </c>
    </row>
    <row customHeight="1" ht="11.25">
      <c r="A239" s="0">
        <v>239</v>
      </c>
      <c r="B239" s="0" t="s">
        <v>3874</v>
      </c>
      <c r="C239" s="0" t="s">
        <v>3875</v>
      </c>
      <c r="D239" s="0" t="s">
        <v>3876</v>
      </c>
    </row>
    <row customHeight="1" ht="11.25">
      <c r="A240" s="0">
        <v>240</v>
      </c>
      <c r="B240" s="0" t="s">
        <v>3874</v>
      </c>
      <c r="C240" s="0" t="s">
        <v>3581</v>
      </c>
      <c r="D240" s="0" t="s">
        <v>3877</v>
      </c>
    </row>
    <row customHeight="1" ht="11.25">
      <c r="A241" s="0">
        <v>241</v>
      </c>
      <c r="B241" s="0" t="s">
        <v>3874</v>
      </c>
      <c r="C241" s="0" t="s">
        <v>3685</v>
      </c>
      <c r="D241" s="0" t="s">
        <v>3878</v>
      </c>
    </row>
    <row customHeight="1" ht="11.25">
      <c r="A242" s="0">
        <v>242</v>
      </c>
      <c r="B242" s="0" t="s">
        <v>3874</v>
      </c>
      <c r="C242" s="0" t="s">
        <v>3879</v>
      </c>
      <c r="D242" s="0" t="s">
        <v>3880</v>
      </c>
    </row>
    <row customHeight="1" ht="11.25">
      <c r="A243" s="0">
        <v>243</v>
      </c>
      <c r="B243" s="0" t="s">
        <v>3874</v>
      </c>
      <c r="C243" s="0" t="s">
        <v>3874</v>
      </c>
      <c r="D243" s="0" t="s">
        <v>3881</v>
      </c>
    </row>
    <row customHeight="1" ht="11.25">
      <c r="A244" s="0">
        <v>244</v>
      </c>
      <c r="B244" s="0" t="s">
        <v>3874</v>
      </c>
      <c r="C244" s="0" t="s">
        <v>3882</v>
      </c>
      <c r="D244" s="0" t="s">
        <v>3883</v>
      </c>
    </row>
    <row customHeight="1" ht="11.25">
      <c r="A245" s="0">
        <v>245</v>
      </c>
      <c r="B245" s="0" t="s">
        <v>3874</v>
      </c>
      <c r="C245" s="0" t="s">
        <v>3884</v>
      </c>
      <c r="D245" s="0" t="s">
        <v>3885</v>
      </c>
    </row>
    <row customHeight="1" ht="11.25">
      <c r="A246" s="0">
        <v>246</v>
      </c>
      <c r="B246" s="0" t="s">
        <v>3874</v>
      </c>
      <c r="C246" s="0" t="s">
        <v>3886</v>
      </c>
      <c r="D246" s="0" t="s">
        <v>3887</v>
      </c>
    </row>
    <row customHeight="1" ht="11.25">
      <c r="A247" s="0">
        <v>247</v>
      </c>
      <c r="B247" s="0" t="s">
        <v>3874</v>
      </c>
      <c r="C247" s="0" t="s">
        <v>3888</v>
      </c>
      <c r="D247" s="0" t="s">
        <v>3889</v>
      </c>
    </row>
    <row customHeight="1" ht="11.25">
      <c r="A248" s="0">
        <v>248</v>
      </c>
      <c r="B248" s="0" t="s">
        <v>3874</v>
      </c>
      <c r="C248" s="0" t="s">
        <v>3890</v>
      </c>
      <c r="D248" s="0" t="s">
        <v>3891</v>
      </c>
    </row>
    <row customHeight="1" ht="11.25">
      <c r="A249" s="0">
        <v>249</v>
      </c>
      <c r="B249" s="0" t="s">
        <v>3874</v>
      </c>
      <c r="C249" s="0" t="s">
        <v>3892</v>
      </c>
      <c r="D249" s="0" t="s">
        <v>3893</v>
      </c>
    </row>
    <row customHeight="1" ht="11.25">
      <c r="A250" s="0">
        <v>250</v>
      </c>
      <c r="B250" s="0" t="s">
        <v>3874</v>
      </c>
      <c r="C250" s="0" t="s">
        <v>3894</v>
      </c>
      <c r="D250" s="0" t="s">
        <v>3895</v>
      </c>
    </row>
    <row customHeight="1" ht="11.25">
      <c r="A251" s="0">
        <v>251</v>
      </c>
      <c r="B251" s="0" t="s">
        <v>3874</v>
      </c>
      <c r="C251" s="0" t="s">
        <v>3896</v>
      </c>
      <c r="D251" s="0" t="s">
        <v>3897</v>
      </c>
    </row>
    <row customHeight="1" ht="11.25">
      <c r="A252" s="0">
        <v>252</v>
      </c>
      <c r="B252" s="0" t="s">
        <v>3874</v>
      </c>
      <c r="C252" s="0" t="s">
        <v>3898</v>
      </c>
      <c r="D252" s="0" t="s">
        <v>3899</v>
      </c>
    </row>
    <row customHeight="1" ht="11.25">
      <c r="A253" s="0">
        <v>253</v>
      </c>
      <c r="B253" s="0" t="s">
        <v>3900</v>
      </c>
      <c r="C253" s="0" t="s">
        <v>3415</v>
      </c>
      <c r="D253" s="0" t="s">
        <v>3901</v>
      </c>
    </row>
    <row customHeight="1" ht="11.25">
      <c r="A254" s="0">
        <v>254</v>
      </c>
      <c r="B254" s="0" t="s">
        <v>3900</v>
      </c>
      <c r="C254" s="0" t="s">
        <v>3902</v>
      </c>
      <c r="D254" s="0" t="s">
        <v>3903</v>
      </c>
    </row>
    <row customHeight="1" ht="11.25">
      <c r="A255" s="0">
        <v>255</v>
      </c>
      <c r="B255" s="0" t="s">
        <v>3900</v>
      </c>
      <c r="C255" s="0" t="s">
        <v>3904</v>
      </c>
      <c r="D255" s="0" t="s">
        <v>3905</v>
      </c>
    </row>
    <row customHeight="1" ht="11.25">
      <c r="A256" s="0">
        <v>256</v>
      </c>
      <c r="B256" s="0" t="s">
        <v>3900</v>
      </c>
      <c r="C256" s="0" t="s">
        <v>3906</v>
      </c>
      <c r="D256" s="0" t="s">
        <v>3907</v>
      </c>
    </row>
    <row customHeight="1" ht="11.25">
      <c r="A257" s="0">
        <v>257</v>
      </c>
      <c r="B257" s="0" t="s">
        <v>3900</v>
      </c>
      <c r="C257" s="0" t="s">
        <v>3900</v>
      </c>
      <c r="D257" s="0" t="s">
        <v>3908</v>
      </c>
    </row>
    <row customHeight="1" ht="11.25">
      <c r="A258" s="0">
        <v>258</v>
      </c>
      <c r="B258" s="0" t="s">
        <v>3900</v>
      </c>
      <c r="C258" s="0" t="s">
        <v>3909</v>
      </c>
      <c r="D258" s="0" t="s">
        <v>3910</v>
      </c>
    </row>
    <row customHeight="1" ht="11.25">
      <c r="A259" s="0">
        <v>259</v>
      </c>
      <c r="B259" s="0" t="s">
        <v>3900</v>
      </c>
      <c r="C259" s="0" t="s">
        <v>3911</v>
      </c>
      <c r="D259" s="0" t="s">
        <v>3912</v>
      </c>
    </row>
    <row customHeight="1" ht="11.25">
      <c r="A260" s="0">
        <v>260</v>
      </c>
      <c r="B260" s="0" t="s">
        <v>3900</v>
      </c>
      <c r="C260" s="0" t="s">
        <v>3913</v>
      </c>
      <c r="D260" s="0" t="s">
        <v>3914</v>
      </c>
    </row>
    <row customHeight="1" ht="11.25">
      <c r="A261" s="0">
        <v>261</v>
      </c>
      <c r="B261" s="0" t="s">
        <v>3900</v>
      </c>
      <c r="C261" s="0" t="s">
        <v>3915</v>
      </c>
      <c r="D261" s="0" t="s">
        <v>3916</v>
      </c>
    </row>
    <row customHeight="1" ht="11.25">
      <c r="A262" s="0">
        <v>262</v>
      </c>
      <c r="B262" s="0" t="s">
        <v>3900</v>
      </c>
      <c r="C262" s="0" t="s">
        <v>3917</v>
      </c>
      <c r="D262" s="0" t="s">
        <v>3918</v>
      </c>
    </row>
    <row customHeight="1" ht="11.25">
      <c r="A263" s="0">
        <v>263</v>
      </c>
      <c r="B263" s="0" t="s">
        <v>3919</v>
      </c>
      <c r="C263" s="0" t="s">
        <v>3920</v>
      </c>
      <c r="D263" s="0" t="s">
        <v>3921</v>
      </c>
    </row>
    <row customHeight="1" ht="11.25">
      <c r="A264" s="0">
        <v>264</v>
      </c>
      <c r="B264" s="0" t="s">
        <v>3919</v>
      </c>
      <c r="C264" s="0" t="s">
        <v>3922</v>
      </c>
      <c r="D264" s="0" t="s">
        <v>3923</v>
      </c>
    </row>
    <row customHeight="1" ht="11.25">
      <c r="A265" s="0">
        <v>265</v>
      </c>
      <c r="B265" s="0" t="s">
        <v>3919</v>
      </c>
      <c r="C265" s="0" t="s">
        <v>3924</v>
      </c>
      <c r="D265" s="0" t="s">
        <v>3925</v>
      </c>
    </row>
    <row customHeight="1" ht="11.25">
      <c r="A266" s="0">
        <v>266</v>
      </c>
      <c r="B266" s="0" t="s">
        <v>3919</v>
      </c>
      <c r="C266" s="0" t="s">
        <v>3926</v>
      </c>
      <c r="D266" s="0" t="s">
        <v>3927</v>
      </c>
    </row>
    <row customHeight="1" ht="11.25">
      <c r="A267" s="0">
        <v>267</v>
      </c>
      <c r="B267" s="0" t="s">
        <v>3919</v>
      </c>
      <c r="C267" s="0" t="s">
        <v>3919</v>
      </c>
      <c r="D267" s="0" t="s">
        <v>3928</v>
      </c>
    </row>
    <row customHeight="1" ht="11.25">
      <c r="A268" s="0">
        <v>268</v>
      </c>
      <c r="B268" s="0" t="s">
        <v>3919</v>
      </c>
      <c r="C268" s="0" t="s">
        <v>3929</v>
      </c>
      <c r="D268" s="0" t="s">
        <v>3930</v>
      </c>
    </row>
    <row customHeight="1" ht="11.25">
      <c r="A269" s="0">
        <v>269</v>
      </c>
      <c r="B269" s="0" t="s">
        <v>3919</v>
      </c>
      <c r="C269" s="0" t="s">
        <v>3931</v>
      </c>
      <c r="D269" s="0" t="s">
        <v>3932</v>
      </c>
    </row>
    <row customHeight="1" ht="11.25">
      <c r="A270" s="0">
        <v>270</v>
      </c>
      <c r="B270" s="0" t="s">
        <v>3919</v>
      </c>
      <c r="C270" s="0" t="s">
        <v>3933</v>
      </c>
      <c r="D270" s="0" t="s">
        <v>3934</v>
      </c>
    </row>
    <row customHeight="1" ht="11.25">
      <c r="A271" s="0">
        <v>271</v>
      </c>
      <c r="B271" s="0" t="s">
        <v>3919</v>
      </c>
      <c r="C271" s="0" t="s">
        <v>3732</v>
      </c>
      <c r="D271" s="0" t="s">
        <v>3935</v>
      </c>
    </row>
    <row customHeight="1" ht="11.25">
      <c r="A272" s="0">
        <v>272</v>
      </c>
      <c r="B272" s="0" t="s">
        <v>3919</v>
      </c>
      <c r="C272" s="0" t="s">
        <v>3936</v>
      </c>
      <c r="D272" s="0" t="s">
        <v>3937</v>
      </c>
    </row>
    <row customHeight="1" ht="11.25">
      <c r="A273" s="0">
        <v>273</v>
      </c>
      <c r="B273" s="0" t="s">
        <v>3938</v>
      </c>
      <c r="C273" s="0" t="s">
        <v>3939</v>
      </c>
      <c r="D273" s="0" t="s">
        <v>3940</v>
      </c>
    </row>
    <row customHeight="1" ht="11.25">
      <c r="A274" s="0">
        <v>274</v>
      </c>
      <c r="B274" s="0" t="s">
        <v>3938</v>
      </c>
      <c r="C274" s="0" t="s">
        <v>3941</v>
      </c>
      <c r="D274" s="0" t="s">
        <v>3942</v>
      </c>
    </row>
    <row customHeight="1" ht="11.25">
      <c r="A275" s="0">
        <v>275</v>
      </c>
      <c r="B275" s="0" t="s">
        <v>3938</v>
      </c>
      <c r="C275" s="0" t="s">
        <v>3943</v>
      </c>
      <c r="D275" s="0" t="s">
        <v>3944</v>
      </c>
    </row>
    <row customHeight="1" ht="11.25">
      <c r="A276" s="0">
        <v>276</v>
      </c>
      <c r="B276" s="0" t="s">
        <v>3938</v>
      </c>
      <c r="C276" s="0" t="s">
        <v>3945</v>
      </c>
      <c r="D276" s="0" t="s">
        <v>3946</v>
      </c>
    </row>
    <row customHeight="1" ht="11.25">
      <c r="A277" s="0">
        <v>277</v>
      </c>
      <c r="B277" s="0" t="s">
        <v>3938</v>
      </c>
      <c r="C277" s="0" t="s">
        <v>3947</v>
      </c>
      <c r="D277" s="0" t="s">
        <v>3948</v>
      </c>
    </row>
    <row customHeight="1" ht="11.25">
      <c r="A278" s="0">
        <v>278</v>
      </c>
      <c r="B278" s="0" t="s">
        <v>3938</v>
      </c>
      <c r="C278" s="0" t="s">
        <v>3949</v>
      </c>
      <c r="D278" s="0" t="s">
        <v>3950</v>
      </c>
    </row>
    <row customHeight="1" ht="11.25">
      <c r="A279" s="0">
        <v>279</v>
      </c>
      <c r="B279" s="0" t="s">
        <v>3938</v>
      </c>
      <c r="C279" s="0" t="s">
        <v>3938</v>
      </c>
      <c r="D279" s="0" t="s">
        <v>3951</v>
      </c>
    </row>
    <row customHeight="1" ht="11.25">
      <c r="A280" s="0">
        <v>280</v>
      </c>
      <c r="B280" s="0" t="s">
        <v>3938</v>
      </c>
      <c r="C280" s="0" t="s">
        <v>3952</v>
      </c>
      <c r="D280" s="0" t="s">
        <v>3953</v>
      </c>
    </row>
    <row customHeight="1" ht="11.25">
      <c r="A281" s="0">
        <v>281</v>
      </c>
      <c r="B281" s="0" t="s">
        <v>3938</v>
      </c>
      <c r="C281" s="0" t="s">
        <v>3954</v>
      </c>
      <c r="D281" s="0" t="s">
        <v>3955</v>
      </c>
    </row>
    <row customHeight="1" ht="11.25">
      <c r="A282" s="0">
        <v>282</v>
      </c>
      <c r="B282" s="0" t="s">
        <v>3938</v>
      </c>
      <c r="C282" s="0" t="s">
        <v>3956</v>
      </c>
      <c r="D282" s="0" t="s">
        <v>3957</v>
      </c>
    </row>
    <row customHeight="1" ht="11.25">
      <c r="A283" s="0">
        <v>283</v>
      </c>
      <c r="B283" s="0" t="s">
        <v>3938</v>
      </c>
      <c r="C283" s="0" t="s">
        <v>3958</v>
      </c>
      <c r="D283" s="0" t="s">
        <v>3959</v>
      </c>
    </row>
    <row customHeight="1" ht="11.25">
      <c r="A284" s="0">
        <v>284</v>
      </c>
      <c r="B284" s="0" t="s">
        <v>3960</v>
      </c>
      <c r="C284" s="0" t="s">
        <v>3961</v>
      </c>
      <c r="D284" s="0" t="s">
        <v>3962</v>
      </c>
    </row>
    <row customHeight="1" ht="11.25">
      <c r="A285" s="0">
        <v>285</v>
      </c>
      <c r="B285" s="0" t="s">
        <v>3960</v>
      </c>
      <c r="C285" s="0" t="s">
        <v>3960</v>
      </c>
      <c r="D285" s="0" t="s">
        <v>3963</v>
      </c>
    </row>
    <row customHeight="1" ht="11.25">
      <c r="A286" s="0">
        <v>286</v>
      </c>
      <c r="B286" s="0" t="s">
        <v>3960</v>
      </c>
      <c r="C286" s="0" t="s">
        <v>3964</v>
      </c>
      <c r="D286" s="0" t="s">
        <v>3965</v>
      </c>
    </row>
    <row customHeight="1" ht="11.25">
      <c r="A287" s="0">
        <v>287</v>
      </c>
      <c r="B287" s="0" t="s">
        <v>3960</v>
      </c>
      <c r="C287" s="0" t="s">
        <v>3966</v>
      </c>
      <c r="D287" s="0" t="s">
        <v>3967</v>
      </c>
    </row>
    <row customHeight="1" ht="11.25">
      <c r="A288" s="0">
        <v>288</v>
      </c>
      <c r="B288" s="0" t="s">
        <v>3960</v>
      </c>
      <c r="C288" s="0" t="s">
        <v>3732</v>
      </c>
      <c r="D288" s="0" t="s">
        <v>3968</v>
      </c>
    </row>
    <row customHeight="1" ht="11.25">
      <c r="A289" s="0">
        <v>289</v>
      </c>
      <c r="B289" s="0" t="s">
        <v>3960</v>
      </c>
      <c r="C289" s="0" t="s">
        <v>3969</v>
      </c>
      <c r="D289" s="0" t="s">
        <v>3970</v>
      </c>
    </row>
    <row customHeight="1" ht="11.25">
      <c r="A290" s="0">
        <v>290</v>
      </c>
      <c r="B290" s="0" t="s">
        <v>3960</v>
      </c>
      <c r="C290" s="0" t="s">
        <v>3971</v>
      </c>
      <c r="D290" s="0" t="s">
        <v>3972</v>
      </c>
    </row>
    <row customHeight="1" ht="11.25">
      <c r="A291" s="0">
        <v>291</v>
      </c>
      <c r="B291" s="0" t="s">
        <v>3960</v>
      </c>
      <c r="C291" s="0" t="s">
        <v>3973</v>
      </c>
      <c r="D291" s="0" t="s">
        <v>3974</v>
      </c>
    </row>
    <row customHeight="1" ht="11.25">
      <c r="A292" s="0">
        <v>292</v>
      </c>
      <c r="B292" s="0" t="s">
        <v>3960</v>
      </c>
      <c r="C292" s="0" t="s">
        <v>3716</v>
      </c>
      <c r="D292" s="0" t="s">
        <v>3975</v>
      </c>
    </row>
    <row customHeight="1" ht="11.25">
      <c r="A293" s="0">
        <v>293</v>
      </c>
      <c r="B293" s="0" t="s">
        <v>3960</v>
      </c>
      <c r="C293" s="0" t="s">
        <v>3976</v>
      </c>
      <c r="D293" s="0" t="s">
        <v>3977</v>
      </c>
    </row>
    <row customHeight="1" ht="11.25">
      <c r="A294" s="0">
        <v>294</v>
      </c>
      <c r="B294" s="0" t="s">
        <v>3960</v>
      </c>
      <c r="C294" s="0" t="s">
        <v>3978</v>
      </c>
      <c r="D294" s="0" t="s">
        <v>3979</v>
      </c>
    </row>
    <row customHeight="1" ht="11.25">
      <c r="A295" s="0">
        <v>295</v>
      </c>
      <c r="B295" s="0" t="s">
        <v>3980</v>
      </c>
      <c r="C295" s="0" t="s">
        <v>3981</v>
      </c>
      <c r="D295" s="0" t="s">
        <v>3982</v>
      </c>
    </row>
    <row customHeight="1" ht="11.25">
      <c r="A296" s="0">
        <v>296</v>
      </c>
      <c r="B296" s="0" t="s">
        <v>3980</v>
      </c>
      <c r="C296" s="0" t="s">
        <v>3983</v>
      </c>
      <c r="D296" s="0" t="s">
        <v>3984</v>
      </c>
    </row>
    <row customHeight="1" ht="11.25">
      <c r="A297" s="0">
        <v>297</v>
      </c>
      <c r="B297" s="0" t="s">
        <v>3980</v>
      </c>
      <c r="C297" s="0" t="s">
        <v>3985</v>
      </c>
      <c r="D297" s="0" t="s">
        <v>3986</v>
      </c>
    </row>
    <row customHeight="1" ht="11.25">
      <c r="A298" s="0">
        <v>298</v>
      </c>
      <c r="B298" s="0" t="s">
        <v>3980</v>
      </c>
      <c r="C298" s="0" t="s">
        <v>3655</v>
      </c>
      <c r="D298" s="0" t="s">
        <v>3987</v>
      </c>
    </row>
    <row customHeight="1" ht="11.25">
      <c r="A299" s="0">
        <v>299</v>
      </c>
      <c r="B299" s="0" t="s">
        <v>3980</v>
      </c>
      <c r="C299" s="0" t="s">
        <v>3988</v>
      </c>
      <c r="D299" s="0" t="s">
        <v>3989</v>
      </c>
    </row>
    <row customHeight="1" ht="11.25">
      <c r="A300" s="0">
        <v>300</v>
      </c>
      <c r="B300" s="0" t="s">
        <v>3980</v>
      </c>
      <c r="C300" s="0" t="s">
        <v>3990</v>
      </c>
      <c r="D300" s="0" t="s">
        <v>3991</v>
      </c>
    </row>
    <row customHeight="1" ht="11.25">
      <c r="A301" s="0">
        <v>301</v>
      </c>
      <c r="B301" s="0" t="s">
        <v>3980</v>
      </c>
      <c r="C301" s="0" t="s">
        <v>3992</v>
      </c>
      <c r="D301" s="0" t="s">
        <v>3993</v>
      </c>
    </row>
    <row customHeight="1" ht="11.25">
      <c r="A302" s="0">
        <v>302</v>
      </c>
      <c r="B302" s="0" t="s">
        <v>3980</v>
      </c>
      <c r="C302" s="0" t="s">
        <v>3425</v>
      </c>
      <c r="D302" s="0" t="s">
        <v>3994</v>
      </c>
    </row>
    <row customHeight="1" ht="11.25">
      <c r="A303" s="0">
        <v>303</v>
      </c>
      <c r="B303" s="0" t="s">
        <v>3980</v>
      </c>
      <c r="C303" s="0" t="s">
        <v>3980</v>
      </c>
      <c r="D303" s="0" t="s">
        <v>3995</v>
      </c>
    </row>
    <row customHeight="1" ht="11.25">
      <c r="A304" s="0">
        <v>304</v>
      </c>
      <c r="B304" s="0" t="s">
        <v>3980</v>
      </c>
      <c r="C304" s="0" t="s">
        <v>3996</v>
      </c>
      <c r="D304" s="0" t="s">
        <v>3997</v>
      </c>
    </row>
    <row customHeight="1" ht="11.25">
      <c r="A305" s="0">
        <v>305</v>
      </c>
      <c r="B305" s="0" t="s">
        <v>3980</v>
      </c>
      <c r="C305" s="0" t="s">
        <v>3998</v>
      </c>
      <c r="D305" s="0" t="s">
        <v>3999</v>
      </c>
    </row>
    <row customHeight="1" ht="11.25">
      <c r="A306" s="0">
        <v>306</v>
      </c>
      <c r="B306" s="0" t="s">
        <v>3980</v>
      </c>
      <c r="C306" s="0" t="s">
        <v>3528</v>
      </c>
      <c r="D306" s="0" t="s">
        <v>4000</v>
      </c>
    </row>
    <row customHeight="1" ht="11.25">
      <c r="A307" s="0">
        <v>307</v>
      </c>
      <c r="B307" s="0" t="s">
        <v>3980</v>
      </c>
      <c r="C307" s="0" t="s">
        <v>4001</v>
      </c>
      <c r="D307" s="0" t="s">
        <v>4002</v>
      </c>
    </row>
    <row customHeight="1" ht="11.25">
      <c r="A308" s="0">
        <v>308</v>
      </c>
      <c r="B308" s="0" t="s">
        <v>3980</v>
      </c>
      <c r="C308" s="0" t="s">
        <v>4003</v>
      </c>
      <c r="D308" s="0" t="s">
        <v>4004</v>
      </c>
    </row>
    <row customHeight="1" ht="11.25">
      <c r="A309" s="0">
        <v>309</v>
      </c>
      <c r="B309" s="0" t="s">
        <v>3980</v>
      </c>
      <c r="C309" s="0" t="s">
        <v>3830</v>
      </c>
      <c r="D309" s="0" t="s">
        <v>4005</v>
      </c>
    </row>
    <row customHeight="1" ht="11.25">
      <c r="A310" s="0">
        <v>310</v>
      </c>
      <c r="B310" s="0" t="s">
        <v>3980</v>
      </c>
      <c r="C310" s="0" t="s">
        <v>4006</v>
      </c>
      <c r="D310" s="0" t="s">
        <v>4007</v>
      </c>
    </row>
    <row customHeight="1" ht="11.25">
      <c r="A311" s="0">
        <v>311</v>
      </c>
      <c r="B311" s="0" t="s">
        <v>3980</v>
      </c>
      <c r="C311" s="0" t="s">
        <v>4008</v>
      </c>
      <c r="D311" s="0" t="s">
        <v>4009</v>
      </c>
    </row>
    <row customHeight="1" ht="11.25">
      <c r="A312" s="0">
        <v>312</v>
      </c>
      <c r="B312" s="0" t="s">
        <v>3980</v>
      </c>
      <c r="C312" s="0" t="s">
        <v>4010</v>
      </c>
      <c r="D312" s="0" t="s">
        <v>4011</v>
      </c>
    </row>
    <row customHeight="1" ht="11.25">
      <c r="A313" s="0">
        <v>313</v>
      </c>
      <c r="B313" s="0" t="s">
        <v>3980</v>
      </c>
      <c r="C313" s="0" t="s">
        <v>3560</v>
      </c>
      <c r="D313" s="0" t="s">
        <v>4012</v>
      </c>
    </row>
    <row customHeight="1" ht="11.25">
      <c r="A314" s="0">
        <v>314</v>
      </c>
      <c r="B314" s="0" t="s">
        <v>4013</v>
      </c>
      <c r="C314" s="0" t="s">
        <v>4014</v>
      </c>
      <c r="D314" s="0" t="s">
        <v>4015</v>
      </c>
    </row>
    <row customHeight="1" ht="11.25">
      <c r="A315" s="0">
        <v>315</v>
      </c>
      <c r="B315" s="0" t="s">
        <v>4013</v>
      </c>
      <c r="C315" s="0" t="s">
        <v>4016</v>
      </c>
      <c r="D315" s="0" t="s">
        <v>4017</v>
      </c>
    </row>
    <row customHeight="1" ht="11.25">
      <c r="A316" s="0">
        <v>316</v>
      </c>
      <c r="B316" s="0" t="s">
        <v>4013</v>
      </c>
      <c r="C316" s="0" t="s">
        <v>4018</v>
      </c>
      <c r="D316" s="0" t="s">
        <v>4019</v>
      </c>
    </row>
    <row customHeight="1" ht="11.25">
      <c r="A317" s="0">
        <v>317</v>
      </c>
      <c r="B317" s="0" t="s">
        <v>4013</v>
      </c>
      <c r="C317" s="0" t="s">
        <v>4020</v>
      </c>
      <c r="D317" s="0" t="s">
        <v>4021</v>
      </c>
    </row>
    <row customHeight="1" ht="11.25">
      <c r="A318" s="0">
        <v>318</v>
      </c>
      <c r="B318" s="0" t="s">
        <v>4013</v>
      </c>
      <c r="C318" s="0" t="s">
        <v>4022</v>
      </c>
      <c r="D318" s="0" t="s">
        <v>4023</v>
      </c>
    </row>
    <row customHeight="1" ht="11.25">
      <c r="A319" s="0">
        <v>319</v>
      </c>
      <c r="B319" s="0" t="s">
        <v>4013</v>
      </c>
      <c r="C319" s="0" t="s">
        <v>4024</v>
      </c>
      <c r="D319" s="0" t="s">
        <v>4025</v>
      </c>
    </row>
    <row customHeight="1" ht="11.25">
      <c r="A320" s="0">
        <v>320</v>
      </c>
      <c r="B320" s="0" t="s">
        <v>4013</v>
      </c>
      <c r="C320" s="0" t="s">
        <v>4026</v>
      </c>
      <c r="D320" s="0" t="s">
        <v>4027</v>
      </c>
    </row>
    <row customHeight="1" ht="11.25">
      <c r="A321" s="0">
        <v>321</v>
      </c>
      <c r="B321" s="0" t="s">
        <v>4013</v>
      </c>
      <c r="C321" s="0" t="s">
        <v>4013</v>
      </c>
      <c r="D321" s="0" t="s">
        <v>4028</v>
      </c>
    </row>
    <row customHeight="1" ht="11.25">
      <c r="A322" s="0">
        <v>322</v>
      </c>
      <c r="B322" s="0" t="s">
        <v>4013</v>
      </c>
      <c r="C322" s="0" t="s">
        <v>4029</v>
      </c>
      <c r="D322" s="0" t="s">
        <v>4030</v>
      </c>
    </row>
    <row customHeight="1" ht="11.25">
      <c r="A323" s="0">
        <v>323</v>
      </c>
      <c r="B323" s="0" t="s">
        <v>4013</v>
      </c>
      <c r="C323" s="0" t="s">
        <v>4031</v>
      </c>
      <c r="D323" s="0" t="s">
        <v>4032</v>
      </c>
    </row>
    <row customHeight="1" ht="11.25">
      <c r="A324" s="0">
        <v>324</v>
      </c>
      <c r="B324" s="0" t="s">
        <v>4013</v>
      </c>
      <c r="C324" s="0" t="s">
        <v>3830</v>
      </c>
      <c r="D324" s="0" t="s">
        <v>4033</v>
      </c>
    </row>
    <row customHeight="1" ht="11.25">
      <c r="A325" s="0">
        <v>325</v>
      </c>
      <c r="B325" s="0" t="s">
        <v>4013</v>
      </c>
      <c r="C325" s="0" t="s">
        <v>4034</v>
      </c>
      <c r="D325" s="0" t="s">
        <v>4035</v>
      </c>
    </row>
    <row customHeight="1" ht="11.25">
      <c r="A326" s="0">
        <v>326</v>
      </c>
      <c r="B326" s="0" t="s">
        <v>4013</v>
      </c>
      <c r="C326" s="0" t="s">
        <v>4036</v>
      </c>
      <c r="D326" s="0" t="s">
        <v>4037</v>
      </c>
    </row>
    <row customHeight="1" ht="11.25">
      <c r="A327" s="0">
        <v>327</v>
      </c>
      <c r="B327" s="0" t="s">
        <v>4013</v>
      </c>
      <c r="C327" s="0" t="s">
        <v>4038</v>
      </c>
      <c r="D327" s="0" t="s">
        <v>4039</v>
      </c>
    </row>
    <row customHeight="1" ht="11.25">
      <c r="A328" s="0">
        <v>328</v>
      </c>
      <c r="B328" s="0" t="s">
        <v>4040</v>
      </c>
      <c r="C328" s="0" t="s">
        <v>4041</v>
      </c>
      <c r="D328" s="0" t="s">
        <v>4042</v>
      </c>
    </row>
    <row customHeight="1" ht="11.25">
      <c r="A329" s="0">
        <v>329</v>
      </c>
      <c r="B329" s="0" t="s">
        <v>4040</v>
      </c>
      <c r="C329" s="0" t="s">
        <v>4043</v>
      </c>
      <c r="D329" s="0" t="s">
        <v>4044</v>
      </c>
    </row>
    <row customHeight="1" ht="11.25">
      <c r="A330" s="0">
        <v>330</v>
      </c>
      <c r="B330" s="0" t="s">
        <v>4040</v>
      </c>
      <c r="C330" s="0" t="s">
        <v>4045</v>
      </c>
      <c r="D330" s="0" t="s">
        <v>4046</v>
      </c>
    </row>
    <row customHeight="1" ht="11.25">
      <c r="A331" s="0">
        <v>331</v>
      </c>
      <c r="B331" s="0" t="s">
        <v>4040</v>
      </c>
      <c r="C331" s="0" t="s">
        <v>4040</v>
      </c>
      <c r="D331" s="0" t="s">
        <v>4047</v>
      </c>
    </row>
    <row customHeight="1" ht="11.25">
      <c r="A332" s="0">
        <v>332</v>
      </c>
      <c r="B332" s="0" t="s">
        <v>4040</v>
      </c>
      <c r="C332" s="0" t="s">
        <v>3546</v>
      </c>
      <c r="D332" s="0" t="s">
        <v>4048</v>
      </c>
    </row>
    <row customHeight="1" ht="11.25">
      <c r="A333" s="0">
        <v>333</v>
      </c>
      <c r="B333" s="0" t="s">
        <v>4040</v>
      </c>
      <c r="C333" s="0" t="s">
        <v>4049</v>
      </c>
      <c r="D333" s="0" t="s">
        <v>4050</v>
      </c>
    </row>
    <row customHeight="1" ht="11.25">
      <c r="A334" s="0">
        <v>334</v>
      </c>
      <c r="B334" s="0" t="s">
        <v>4040</v>
      </c>
      <c r="C334" s="0" t="s">
        <v>3528</v>
      </c>
      <c r="D334" s="0" t="s">
        <v>4051</v>
      </c>
    </row>
    <row customHeight="1" ht="11.25">
      <c r="A335" s="0">
        <v>335</v>
      </c>
      <c r="B335" s="0" t="s">
        <v>4040</v>
      </c>
      <c r="C335" s="0" t="s">
        <v>4052</v>
      </c>
      <c r="D335" s="0" t="s">
        <v>4053</v>
      </c>
    </row>
    <row customHeight="1" ht="11.25">
      <c r="A336" s="0">
        <v>336</v>
      </c>
      <c r="B336" s="0" t="s">
        <v>4040</v>
      </c>
      <c r="C336" s="0" t="s">
        <v>4054</v>
      </c>
      <c r="D336" s="0" t="s">
        <v>4055</v>
      </c>
    </row>
    <row customHeight="1" ht="11.25">
      <c r="A337" s="0">
        <v>337</v>
      </c>
      <c r="B337" s="0" t="s">
        <v>4056</v>
      </c>
      <c r="C337" s="0" t="s">
        <v>4057</v>
      </c>
      <c r="D337" s="0" t="s">
        <v>4058</v>
      </c>
    </row>
    <row customHeight="1" ht="11.25">
      <c r="A338" s="0">
        <v>338</v>
      </c>
      <c r="B338" s="0" t="s">
        <v>4056</v>
      </c>
      <c r="C338" s="0" t="s">
        <v>4059</v>
      </c>
      <c r="D338" s="0" t="s">
        <v>4060</v>
      </c>
    </row>
    <row customHeight="1" ht="11.25">
      <c r="A339" s="0">
        <v>339</v>
      </c>
      <c r="B339" s="0" t="s">
        <v>4056</v>
      </c>
      <c r="C339" s="0" t="s">
        <v>4061</v>
      </c>
      <c r="D339" s="0" t="s">
        <v>4062</v>
      </c>
    </row>
    <row customHeight="1" ht="11.25">
      <c r="A340" s="0">
        <v>340</v>
      </c>
      <c r="B340" s="0" t="s">
        <v>4056</v>
      </c>
      <c r="C340" s="0" t="s">
        <v>4063</v>
      </c>
      <c r="D340" s="0" t="s">
        <v>4064</v>
      </c>
    </row>
    <row customHeight="1" ht="11.25">
      <c r="A341" s="0">
        <v>341</v>
      </c>
      <c r="B341" s="0" t="s">
        <v>4056</v>
      </c>
      <c r="C341" s="0" t="s">
        <v>4065</v>
      </c>
      <c r="D341" s="0" t="s">
        <v>4066</v>
      </c>
    </row>
    <row customHeight="1" ht="11.25">
      <c r="A342" s="0">
        <v>342</v>
      </c>
      <c r="B342" s="0" t="s">
        <v>4056</v>
      </c>
      <c r="C342" s="0" t="s">
        <v>4056</v>
      </c>
      <c r="D342" s="0" t="s">
        <v>4067</v>
      </c>
    </row>
    <row customHeight="1" ht="11.25">
      <c r="A343" s="0">
        <v>343</v>
      </c>
      <c r="B343" s="0" t="s">
        <v>4056</v>
      </c>
      <c r="C343" s="0" t="s">
        <v>3528</v>
      </c>
      <c r="D343" s="0" t="s">
        <v>4068</v>
      </c>
    </row>
    <row customHeight="1" ht="11.25">
      <c r="A344" s="0">
        <v>344</v>
      </c>
      <c r="B344" s="0" t="s">
        <v>4056</v>
      </c>
      <c r="C344" s="0" t="s">
        <v>4069</v>
      </c>
      <c r="D344" s="0" t="s">
        <v>4070</v>
      </c>
    </row>
    <row customHeight="1" ht="11.25">
      <c r="A345" s="0">
        <v>345</v>
      </c>
      <c r="B345" s="0" t="s">
        <v>4056</v>
      </c>
      <c r="C345" s="0" t="s">
        <v>4071</v>
      </c>
      <c r="D345" s="0" t="s">
        <v>4072</v>
      </c>
    </row>
    <row customHeight="1" ht="11.25">
      <c r="A346" s="0">
        <v>346</v>
      </c>
      <c r="B346" s="0" t="s">
        <v>4056</v>
      </c>
      <c r="C346" s="0" t="s">
        <v>4073</v>
      </c>
      <c r="D346" s="0" t="s">
        <v>4074</v>
      </c>
    </row>
    <row customHeight="1" ht="11.25">
      <c r="A347" s="0">
        <v>347</v>
      </c>
      <c r="B347" s="0" t="s">
        <v>4056</v>
      </c>
      <c r="C347" s="0" t="s">
        <v>4075</v>
      </c>
      <c r="D347" s="0" t="s">
        <v>4076</v>
      </c>
    </row>
    <row customHeight="1" ht="11.25">
      <c r="A348" s="0">
        <v>348</v>
      </c>
      <c r="B348" s="0" t="s">
        <v>4056</v>
      </c>
      <c r="C348" s="0" t="s">
        <v>4077</v>
      </c>
      <c r="D348" s="0" t="s">
        <v>4078</v>
      </c>
    </row>
    <row customHeight="1" ht="11.25">
      <c r="A349" s="0">
        <v>349</v>
      </c>
      <c r="B349" s="0" t="s">
        <v>4056</v>
      </c>
      <c r="C349" s="0" t="s">
        <v>4079</v>
      </c>
      <c r="D349" s="0" t="s">
        <v>4080</v>
      </c>
    </row>
    <row customHeight="1" ht="11.25">
      <c r="A350" s="0">
        <v>350</v>
      </c>
      <c r="B350" s="0" t="s">
        <v>4081</v>
      </c>
      <c r="C350" s="0" t="s">
        <v>4082</v>
      </c>
      <c r="D350" s="0" t="s">
        <v>4083</v>
      </c>
    </row>
    <row customHeight="1" ht="11.25">
      <c r="A351" s="0">
        <v>351</v>
      </c>
      <c r="B351" s="0" t="s">
        <v>4081</v>
      </c>
      <c r="C351" s="0" t="s">
        <v>4084</v>
      </c>
      <c r="D351" s="0" t="s">
        <v>4085</v>
      </c>
    </row>
    <row customHeight="1" ht="11.25">
      <c r="A352" s="0">
        <v>352</v>
      </c>
      <c r="B352" s="0" t="s">
        <v>4081</v>
      </c>
      <c r="C352" s="0" t="s">
        <v>4086</v>
      </c>
      <c r="D352" s="0" t="s">
        <v>4087</v>
      </c>
    </row>
    <row customHeight="1" ht="11.25">
      <c r="A353" s="0">
        <v>353</v>
      </c>
      <c r="B353" s="0" t="s">
        <v>4081</v>
      </c>
      <c r="C353" s="0" t="s">
        <v>4081</v>
      </c>
      <c r="D353" s="0" t="s">
        <v>4088</v>
      </c>
    </row>
    <row customHeight="1" ht="11.25">
      <c r="A354" s="0">
        <v>354</v>
      </c>
      <c r="B354" s="0" t="s">
        <v>4081</v>
      </c>
      <c r="C354" s="0" t="s">
        <v>4089</v>
      </c>
      <c r="D354" s="0" t="s">
        <v>4090</v>
      </c>
    </row>
    <row customHeight="1" ht="11.25">
      <c r="A355" s="0">
        <v>355</v>
      </c>
      <c r="B355" s="0" t="s">
        <v>4081</v>
      </c>
      <c r="C355" s="0" t="s">
        <v>4091</v>
      </c>
      <c r="D355" s="0" t="s">
        <v>4092</v>
      </c>
    </row>
    <row customHeight="1" ht="11.25">
      <c r="A356" s="0">
        <v>356</v>
      </c>
      <c r="B356" s="0" t="s">
        <v>4081</v>
      </c>
      <c r="C356" s="0" t="s">
        <v>3600</v>
      </c>
      <c r="D356" s="0" t="s">
        <v>4093</v>
      </c>
    </row>
    <row customHeight="1" ht="11.25">
      <c r="A357" s="0">
        <v>357</v>
      </c>
      <c r="B357" s="0" t="s">
        <v>4081</v>
      </c>
      <c r="C357" s="0" t="s">
        <v>4094</v>
      </c>
      <c r="D357" s="0" t="s">
        <v>4095</v>
      </c>
    </row>
    <row customHeight="1" ht="11.25">
      <c r="A358" s="0">
        <v>358</v>
      </c>
      <c r="B358" s="0" t="s">
        <v>4096</v>
      </c>
      <c r="C358" s="0" t="s">
        <v>4097</v>
      </c>
      <c r="D358" s="0" t="s">
        <v>4098</v>
      </c>
    </row>
    <row customHeight="1" ht="11.25">
      <c r="A359" s="0">
        <v>359</v>
      </c>
      <c r="B359" s="0" t="s">
        <v>4096</v>
      </c>
      <c r="C359" s="0" t="s">
        <v>3762</v>
      </c>
      <c r="D359" s="0" t="s">
        <v>4099</v>
      </c>
    </row>
    <row customHeight="1" ht="11.25">
      <c r="A360" s="0">
        <v>360</v>
      </c>
      <c r="B360" s="0" t="s">
        <v>4096</v>
      </c>
      <c r="C360" s="0" t="s">
        <v>4100</v>
      </c>
      <c r="D360" s="0" t="s">
        <v>4101</v>
      </c>
    </row>
    <row customHeight="1" ht="11.25">
      <c r="A361" s="0">
        <v>361</v>
      </c>
      <c r="B361" s="0" t="s">
        <v>4096</v>
      </c>
      <c r="C361" s="0" t="s">
        <v>3945</v>
      </c>
      <c r="D361" s="0" t="s">
        <v>4102</v>
      </c>
    </row>
    <row customHeight="1" ht="11.25">
      <c r="A362" s="0">
        <v>362</v>
      </c>
      <c r="B362" s="0" t="s">
        <v>4096</v>
      </c>
      <c r="C362" s="0" t="s">
        <v>4020</v>
      </c>
      <c r="D362" s="0" t="s">
        <v>4103</v>
      </c>
    </row>
    <row customHeight="1" ht="11.25">
      <c r="A363" s="0">
        <v>363</v>
      </c>
      <c r="B363" s="0" t="s">
        <v>4096</v>
      </c>
      <c r="C363" s="0" t="s">
        <v>3626</v>
      </c>
      <c r="D363" s="0" t="s">
        <v>4104</v>
      </c>
    </row>
    <row customHeight="1" ht="11.25">
      <c r="A364" s="0">
        <v>364</v>
      </c>
      <c r="B364" s="0" t="s">
        <v>4096</v>
      </c>
      <c r="C364" s="0" t="s">
        <v>4105</v>
      </c>
      <c r="D364" s="0" t="s">
        <v>4106</v>
      </c>
    </row>
    <row customHeight="1" ht="11.25">
      <c r="A365" s="0">
        <v>365</v>
      </c>
      <c r="B365" s="0" t="s">
        <v>4096</v>
      </c>
      <c r="C365" s="0" t="s">
        <v>4096</v>
      </c>
      <c r="D365" s="0" t="s">
        <v>4107</v>
      </c>
    </row>
    <row customHeight="1" ht="11.25">
      <c r="A366" s="0">
        <v>366</v>
      </c>
      <c r="B366" s="0" t="s">
        <v>4096</v>
      </c>
      <c r="C366" s="0" t="s">
        <v>4108</v>
      </c>
      <c r="D366" s="0" t="s">
        <v>4109</v>
      </c>
    </row>
    <row customHeight="1" ht="11.25">
      <c r="A367" s="0">
        <v>367</v>
      </c>
      <c r="B367" s="0" t="s">
        <v>4096</v>
      </c>
      <c r="C367" s="0" t="s">
        <v>4110</v>
      </c>
      <c r="D367" s="0" t="s">
        <v>4111</v>
      </c>
    </row>
    <row customHeight="1" ht="11.25">
      <c r="A368" s="0">
        <v>368</v>
      </c>
      <c r="B368" s="0" t="s">
        <v>4096</v>
      </c>
      <c r="C368" s="0" t="s">
        <v>4112</v>
      </c>
      <c r="D368" s="0" t="s">
        <v>4113</v>
      </c>
    </row>
    <row customHeight="1" ht="11.25">
      <c r="A369" s="0">
        <v>369</v>
      </c>
      <c r="B369" s="0" t="s">
        <v>4096</v>
      </c>
      <c r="C369" s="0" t="s">
        <v>4114</v>
      </c>
      <c r="D369" s="0" t="s">
        <v>4115</v>
      </c>
    </row>
    <row customHeight="1" ht="11.25">
      <c r="A370" s="0">
        <v>370</v>
      </c>
      <c r="B370" s="0" t="s">
        <v>4096</v>
      </c>
      <c r="C370" s="0" t="s">
        <v>4116</v>
      </c>
      <c r="D370" s="0" t="s">
        <v>4117</v>
      </c>
    </row>
    <row customHeight="1" ht="11.25">
      <c r="A371" s="0">
        <v>371</v>
      </c>
      <c r="B371" s="0" t="s">
        <v>4096</v>
      </c>
      <c r="C371" s="0" t="s">
        <v>4118</v>
      </c>
      <c r="D371" s="0" t="s">
        <v>4119</v>
      </c>
    </row>
    <row customHeight="1" ht="11.25">
      <c r="A372" s="0">
        <v>372</v>
      </c>
      <c r="B372" s="0" t="s">
        <v>4096</v>
      </c>
      <c r="C372" s="0" t="s">
        <v>4120</v>
      </c>
      <c r="D372" s="0" t="s">
        <v>4121</v>
      </c>
    </row>
    <row customHeight="1" ht="11.25">
      <c r="A373" s="0">
        <v>373</v>
      </c>
      <c r="B373" s="0" t="s">
        <v>4096</v>
      </c>
      <c r="C373" s="0" t="s">
        <v>4122</v>
      </c>
      <c r="D373" s="0" t="s">
        <v>4123</v>
      </c>
    </row>
    <row customHeight="1" ht="11.25">
      <c r="A374" s="0">
        <v>374</v>
      </c>
      <c r="B374" s="0" t="s">
        <v>4124</v>
      </c>
      <c r="C374" s="0" t="s">
        <v>4125</v>
      </c>
      <c r="D374" s="0" t="s">
        <v>4126</v>
      </c>
    </row>
    <row customHeight="1" ht="11.25">
      <c r="A375" s="0">
        <v>375</v>
      </c>
      <c r="B375" s="0" t="s">
        <v>4124</v>
      </c>
      <c r="C375" s="0" t="s">
        <v>4127</v>
      </c>
      <c r="D375" s="0" t="s">
        <v>4128</v>
      </c>
    </row>
    <row customHeight="1" ht="11.25">
      <c r="A376" s="0">
        <v>376</v>
      </c>
      <c r="B376" s="0" t="s">
        <v>4124</v>
      </c>
      <c r="C376" s="0" t="s">
        <v>4129</v>
      </c>
      <c r="D376" s="0" t="s">
        <v>4130</v>
      </c>
    </row>
    <row customHeight="1" ht="11.25">
      <c r="A377" s="0">
        <v>377</v>
      </c>
      <c r="B377" s="0" t="s">
        <v>4124</v>
      </c>
      <c r="C377" s="0" t="s">
        <v>4131</v>
      </c>
      <c r="D377" s="0" t="s">
        <v>4132</v>
      </c>
    </row>
    <row customHeight="1" ht="11.25">
      <c r="A378" s="0">
        <v>378</v>
      </c>
      <c r="B378" s="0" t="s">
        <v>4124</v>
      </c>
      <c r="C378" s="0" t="s">
        <v>4133</v>
      </c>
      <c r="D378" s="0" t="s">
        <v>4134</v>
      </c>
    </row>
    <row customHeight="1" ht="11.25">
      <c r="A379" s="0">
        <v>379</v>
      </c>
      <c r="B379" s="0" t="s">
        <v>4124</v>
      </c>
      <c r="C379" s="0" t="s">
        <v>4124</v>
      </c>
      <c r="D379" s="0" t="s">
        <v>4135</v>
      </c>
    </row>
    <row customHeight="1" ht="11.25">
      <c r="A380" s="0">
        <v>380</v>
      </c>
      <c r="B380" s="0" t="s">
        <v>4124</v>
      </c>
      <c r="C380" s="0" t="s">
        <v>4136</v>
      </c>
      <c r="D380" s="0" t="s">
        <v>4137</v>
      </c>
    </row>
    <row customHeight="1" ht="11.25">
      <c r="A381" s="0">
        <v>381</v>
      </c>
      <c r="B381" s="0" t="s">
        <v>4124</v>
      </c>
      <c r="C381" s="0" t="s">
        <v>4138</v>
      </c>
      <c r="D381" s="0" t="s">
        <v>4139</v>
      </c>
    </row>
    <row customHeight="1" ht="11.25">
      <c r="A382" s="0">
        <v>382</v>
      </c>
      <c r="B382" s="0" t="s">
        <v>4124</v>
      </c>
      <c r="C382" s="0" t="s">
        <v>4140</v>
      </c>
      <c r="D382" s="0" t="s">
        <v>4141</v>
      </c>
    </row>
    <row customHeight="1" ht="11.25">
      <c r="A383" s="0">
        <v>383</v>
      </c>
      <c r="B383" s="0" t="s">
        <v>4124</v>
      </c>
      <c r="C383" s="0" t="s">
        <v>4142</v>
      </c>
      <c r="D383" s="0" t="s">
        <v>4143</v>
      </c>
    </row>
    <row customHeight="1" ht="11.25">
      <c r="A384" s="0">
        <v>384</v>
      </c>
      <c r="B384" s="0" t="s">
        <v>4144</v>
      </c>
      <c r="C384" s="0" t="s">
        <v>4145</v>
      </c>
      <c r="D384" s="0" t="s">
        <v>4146</v>
      </c>
    </row>
    <row customHeight="1" ht="11.25">
      <c r="A385" s="0">
        <v>385</v>
      </c>
      <c r="B385" s="0" t="s">
        <v>4144</v>
      </c>
      <c r="C385" s="0" t="s">
        <v>4147</v>
      </c>
      <c r="D385" s="0" t="s">
        <v>4148</v>
      </c>
    </row>
    <row customHeight="1" ht="11.25">
      <c r="A386" s="0">
        <v>386</v>
      </c>
      <c r="B386" s="0" t="s">
        <v>4144</v>
      </c>
      <c r="C386" s="0" t="s">
        <v>3581</v>
      </c>
      <c r="D386" s="0" t="s">
        <v>4149</v>
      </c>
    </row>
    <row customHeight="1" ht="11.25">
      <c r="A387" s="0">
        <v>387</v>
      </c>
      <c r="B387" s="0" t="s">
        <v>4144</v>
      </c>
      <c r="C387" s="0" t="s">
        <v>4150</v>
      </c>
      <c r="D387" s="0" t="s">
        <v>4151</v>
      </c>
    </row>
    <row customHeight="1" ht="11.25">
      <c r="A388" s="0">
        <v>388</v>
      </c>
      <c r="B388" s="0" t="s">
        <v>4144</v>
      </c>
      <c r="C388" s="0" t="s">
        <v>4152</v>
      </c>
      <c r="D388" s="0" t="s">
        <v>4153</v>
      </c>
    </row>
    <row customHeight="1" ht="11.25">
      <c r="A389" s="0">
        <v>389</v>
      </c>
      <c r="B389" s="0" t="s">
        <v>4144</v>
      </c>
      <c r="C389" s="0" t="s">
        <v>4154</v>
      </c>
      <c r="D389" s="0" t="s">
        <v>4155</v>
      </c>
    </row>
    <row customHeight="1" ht="11.25">
      <c r="A390" s="0">
        <v>390</v>
      </c>
      <c r="B390" s="0" t="s">
        <v>4144</v>
      </c>
      <c r="C390" s="0" t="s">
        <v>4156</v>
      </c>
      <c r="D390" s="0" t="s">
        <v>4157</v>
      </c>
    </row>
    <row customHeight="1" ht="11.25">
      <c r="A391" s="0">
        <v>391</v>
      </c>
      <c r="B391" s="0" t="s">
        <v>4144</v>
      </c>
      <c r="C391" s="0" t="s">
        <v>4158</v>
      </c>
      <c r="D391" s="0" t="s">
        <v>4159</v>
      </c>
    </row>
    <row customHeight="1" ht="11.25">
      <c r="A392" s="0">
        <v>392</v>
      </c>
      <c r="B392" s="0" t="s">
        <v>4144</v>
      </c>
      <c r="C392" s="0" t="s">
        <v>4160</v>
      </c>
      <c r="D392" s="0" t="s">
        <v>4161</v>
      </c>
    </row>
    <row customHeight="1" ht="11.25">
      <c r="A393" s="0">
        <v>393</v>
      </c>
      <c r="B393" s="0" t="s">
        <v>4144</v>
      </c>
      <c r="C393" s="0" t="s">
        <v>4162</v>
      </c>
      <c r="D393" s="0" t="s">
        <v>4163</v>
      </c>
    </row>
    <row customHeight="1" ht="11.25">
      <c r="A394" s="0">
        <v>394</v>
      </c>
      <c r="B394" s="0" t="s">
        <v>4144</v>
      </c>
      <c r="C394" s="0" t="s">
        <v>4144</v>
      </c>
      <c r="D394" s="0" t="s">
        <v>4164</v>
      </c>
    </row>
    <row customHeight="1" ht="11.25">
      <c r="A395" s="0">
        <v>395</v>
      </c>
      <c r="B395" s="0" t="s">
        <v>4144</v>
      </c>
      <c r="C395" s="0" t="s">
        <v>3506</v>
      </c>
      <c r="D395" s="0" t="s">
        <v>4165</v>
      </c>
    </row>
    <row customHeight="1" ht="11.25">
      <c r="A396" s="0">
        <v>396</v>
      </c>
      <c r="B396" s="0" t="s">
        <v>4144</v>
      </c>
      <c r="C396" s="0" t="s">
        <v>4166</v>
      </c>
      <c r="D396" s="0" t="s">
        <v>4167</v>
      </c>
    </row>
    <row customHeight="1" ht="11.25">
      <c r="A397" s="0">
        <v>397</v>
      </c>
      <c r="B397" s="0" t="s">
        <v>4144</v>
      </c>
      <c r="C397" s="0" t="s">
        <v>4168</v>
      </c>
      <c r="D397" s="0" t="s">
        <v>4169</v>
      </c>
    </row>
    <row customHeight="1" ht="11.25">
      <c r="A398" s="0">
        <v>398</v>
      </c>
      <c r="B398" s="0" t="s">
        <v>4144</v>
      </c>
      <c r="C398" s="0" t="s">
        <v>4170</v>
      </c>
      <c r="D398" s="0" t="s">
        <v>4171</v>
      </c>
    </row>
    <row customHeight="1" ht="11.25">
      <c r="A399" s="0">
        <v>399</v>
      </c>
      <c r="B399" s="0" t="s">
        <v>4144</v>
      </c>
      <c r="C399" s="0" t="s">
        <v>4172</v>
      </c>
      <c r="D399" s="0" t="s">
        <v>4173</v>
      </c>
    </row>
    <row customHeight="1" ht="11.25">
      <c r="A400" s="0">
        <v>400</v>
      </c>
      <c r="B400" s="0" t="s">
        <v>4144</v>
      </c>
      <c r="C400" s="0" t="s">
        <v>4174</v>
      </c>
      <c r="D400" s="0" t="s">
        <v>4175</v>
      </c>
    </row>
    <row customHeight="1" ht="11.25">
      <c r="A401" s="0">
        <v>401</v>
      </c>
      <c r="B401" s="0" t="s">
        <v>4144</v>
      </c>
      <c r="C401" s="0" t="s">
        <v>4176</v>
      </c>
      <c r="D401" s="0" t="s">
        <v>4177</v>
      </c>
    </row>
    <row customHeight="1" ht="11.25">
      <c r="A402" s="0">
        <v>402</v>
      </c>
      <c r="B402" s="0" t="s">
        <v>4144</v>
      </c>
      <c r="C402" s="0" t="s">
        <v>4178</v>
      </c>
      <c r="D402" s="0" t="s">
        <v>4179</v>
      </c>
    </row>
    <row customHeight="1" ht="11.25">
      <c r="A403" s="0">
        <v>403</v>
      </c>
      <c r="B403" s="0" t="s">
        <v>4180</v>
      </c>
      <c r="C403" s="0" t="s">
        <v>3517</v>
      </c>
      <c r="D403" s="0" t="s">
        <v>4181</v>
      </c>
    </row>
    <row customHeight="1" ht="11.25">
      <c r="A404" s="0">
        <v>404</v>
      </c>
      <c r="B404" s="0" t="s">
        <v>4180</v>
      </c>
      <c r="C404" s="0" t="s">
        <v>4182</v>
      </c>
      <c r="D404" s="0" t="s">
        <v>4183</v>
      </c>
    </row>
    <row customHeight="1" ht="11.25">
      <c r="A405" s="0">
        <v>405</v>
      </c>
      <c r="B405" s="0" t="s">
        <v>4180</v>
      </c>
      <c r="C405" s="0" t="s">
        <v>4184</v>
      </c>
      <c r="D405" s="0" t="s">
        <v>4185</v>
      </c>
    </row>
    <row customHeight="1" ht="11.25">
      <c r="A406" s="0">
        <v>406</v>
      </c>
      <c r="B406" s="0" t="s">
        <v>4180</v>
      </c>
      <c r="C406" s="0" t="s">
        <v>3664</v>
      </c>
      <c r="D406" s="0" t="s">
        <v>4186</v>
      </c>
    </row>
    <row customHeight="1" ht="11.25">
      <c r="A407" s="0">
        <v>407</v>
      </c>
      <c r="B407" s="0" t="s">
        <v>4180</v>
      </c>
      <c r="C407" s="0" t="s">
        <v>3528</v>
      </c>
      <c r="D407" s="0" t="s">
        <v>4187</v>
      </c>
    </row>
    <row customHeight="1" ht="11.25">
      <c r="A408" s="0">
        <v>408</v>
      </c>
      <c r="B408" s="0" t="s">
        <v>4180</v>
      </c>
      <c r="C408" s="0" t="s">
        <v>4188</v>
      </c>
      <c r="D408" s="0" t="s">
        <v>4189</v>
      </c>
    </row>
    <row customHeight="1" ht="11.25">
      <c r="A409" s="0">
        <v>409</v>
      </c>
      <c r="B409" s="0" t="s">
        <v>4180</v>
      </c>
      <c r="C409" s="0" t="s">
        <v>4190</v>
      </c>
      <c r="D409" s="0" t="s">
        <v>4191</v>
      </c>
    </row>
    <row customHeight="1" ht="11.25">
      <c r="A410" s="0">
        <v>410</v>
      </c>
      <c r="B410" s="0" t="s">
        <v>4180</v>
      </c>
      <c r="C410" s="0" t="s">
        <v>4180</v>
      </c>
      <c r="D410" s="0" t="s">
        <v>4192</v>
      </c>
    </row>
    <row customHeight="1" ht="11.25">
      <c r="A411" s="0">
        <v>411</v>
      </c>
      <c r="B411" s="0" t="s">
        <v>4180</v>
      </c>
      <c r="C411" s="0" t="s">
        <v>4193</v>
      </c>
      <c r="D411" s="0" t="s">
        <v>4194</v>
      </c>
    </row>
    <row customHeight="1" ht="11.25">
      <c r="A412" s="0">
        <v>412</v>
      </c>
      <c r="B412" s="0" t="s">
        <v>4180</v>
      </c>
      <c r="C412" s="0" t="s">
        <v>4195</v>
      </c>
      <c r="D412" s="0" t="s">
        <v>4196</v>
      </c>
    </row>
    <row customHeight="1" ht="11.25">
      <c r="A413" s="0">
        <v>413</v>
      </c>
      <c r="B413" s="0" t="s">
        <v>4197</v>
      </c>
      <c r="C413" s="0" t="s">
        <v>4198</v>
      </c>
      <c r="D413" s="0" t="s">
        <v>4199</v>
      </c>
    </row>
    <row customHeight="1" ht="11.25">
      <c r="A414" s="0">
        <v>414</v>
      </c>
      <c r="B414" s="0" t="s">
        <v>4197</v>
      </c>
      <c r="C414" s="0" t="s">
        <v>4200</v>
      </c>
      <c r="D414" s="0" t="s">
        <v>4201</v>
      </c>
    </row>
    <row customHeight="1" ht="11.25">
      <c r="A415" s="0">
        <v>415</v>
      </c>
      <c r="B415" s="0" t="s">
        <v>4197</v>
      </c>
      <c r="C415" s="0" t="s">
        <v>4202</v>
      </c>
      <c r="D415" s="0" t="s">
        <v>4203</v>
      </c>
    </row>
    <row customHeight="1" ht="11.25">
      <c r="A416" s="0">
        <v>416</v>
      </c>
      <c r="B416" s="0" t="s">
        <v>4197</v>
      </c>
      <c r="C416" s="0" t="s">
        <v>4204</v>
      </c>
      <c r="D416" s="0" t="s">
        <v>4205</v>
      </c>
    </row>
    <row customHeight="1" ht="11.25">
      <c r="A417" s="0">
        <v>417</v>
      </c>
      <c r="B417" s="0" t="s">
        <v>4197</v>
      </c>
      <c r="C417" s="0" t="s">
        <v>4206</v>
      </c>
      <c r="D417" s="0" t="s">
        <v>4207</v>
      </c>
    </row>
    <row customHeight="1" ht="11.25">
      <c r="A418" s="0">
        <v>418</v>
      </c>
      <c r="B418" s="0" t="s">
        <v>4197</v>
      </c>
      <c r="C418" s="0" t="s">
        <v>4208</v>
      </c>
      <c r="D418" s="0" t="s">
        <v>4209</v>
      </c>
    </row>
    <row customHeight="1" ht="11.25">
      <c r="A419" s="0">
        <v>419</v>
      </c>
      <c r="B419" s="0" t="s">
        <v>4197</v>
      </c>
      <c r="C419" s="0" t="s">
        <v>4029</v>
      </c>
      <c r="D419" s="0" t="s">
        <v>4210</v>
      </c>
    </row>
    <row customHeight="1" ht="11.25">
      <c r="A420" s="0">
        <v>420</v>
      </c>
      <c r="B420" s="0" t="s">
        <v>4197</v>
      </c>
      <c r="C420" s="0" t="s">
        <v>3528</v>
      </c>
      <c r="D420" s="0" t="s">
        <v>4211</v>
      </c>
    </row>
    <row customHeight="1" ht="11.25">
      <c r="A421" s="0">
        <v>421</v>
      </c>
      <c r="B421" s="0" t="s">
        <v>4197</v>
      </c>
      <c r="C421" s="0" t="s">
        <v>4212</v>
      </c>
      <c r="D421" s="0" t="s">
        <v>4213</v>
      </c>
    </row>
    <row customHeight="1" ht="11.25">
      <c r="A422" s="0">
        <v>422</v>
      </c>
      <c r="B422" s="0" t="s">
        <v>4197</v>
      </c>
      <c r="C422" s="0" t="s">
        <v>4214</v>
      </c>
      <c r="D422" s="0" t="s">
        <v>4215</v>
      </c>
    </row>
    <row customHeight="1" ht="11.25">
      <c r="A423" s="0">
        <v>423</v>
      </c>
      <c r="B423" s="0" t="s">
        <v>4197</v>
      </c>
      <c r="C423" s="0" t="s">
        <v>4197</v>
      </c>
      <c r="D423" s="0" t="s">
        <v>4216</v>
      </c>
    </row>
    <row customHeight="1" ht="11.25">
      <c r="A424" s="0">
        <v>424</v>
      </c>
      <c r="B424" s="0" t="s">
        <v>4197</v>
      </c>
      <c r="C424" s="0" t="s">
        <v>4217</v>
      </c>
      <c r="D424" s="0" t="s">
        <v>4218</v>
      </c>
    </row>
    <row customHeight="1" ht="11.25">
      <c r="A425" s="0">
        <v>425</v>
      </c>
      <c r="B425" s="0" t="s">
        <v>4219</v>
      </c>
      <c r="C425" s="0" t="s">
        <v>3451</v>
      </c>
      <c r="D425" s="0" t="s">
        <v>4220</v>
      </c>
    </row>
    <row customHeight="1" ht="11.25">
      <c r="A426" s="0">
        <v>426</v>
      </c>
      <c r="B426" s="0" t="s">
        <v>4219</v>
      </c>
      <c r="C426" s="0" t="s">
        <v>4221</v>
      </c>
      <c r="D426" s="0" t="s">
        <v>4222</v>
      </c>
    </row>
    <row customHeight="1" ht="11.25">
      <c r="A427" s="0">
        <v>427</v>
      </c>
      <c r="B427" s="0" t="s">
        <v>4219</v>
      </c>
      <c r="C427" s="0" t="s">
        <v>4223</v>
      </c>
      <c r="D427" s="0" t="s">
        <v>4224</v>
      </c>
    </row>
    <row customHeight="1" ht="11.25">
      <c r="A428" s="0">
        <v>428</v>
      </c>
      <c r="B428" s="0" t="s">
        <v>4219</v>
      </c>
      <c r="C428" s="0" t="s">
        <v>4225</v>
      </c>
      <c r="D428" s="0" t="s">
        <v>4226</v>
      </c>
    </row>
    <row customHeight="1" ht="11.25">
      <c r="A429" s="0">
        <v>429</v>
      </c>
      <c r="B429" s="0" t="s">
        <v>4219</v>
      </c>
      <c r="C429" s="0" t="s">
        <v>4227</v>
      </c>
      <c r="D429" s="0" t="s">
        <v>4228</v>
      </c>
    </row>
    <row customHeight="1" ht="11.25">
      <c r="A430" s="0">
        <v>430</v>
      </c>
      <c r="B430" s="0" t="s">
        <v>4219</v>
      </c>
      <c r="C430" s="0" t="s">
        <v>4229</v>
      </c>
      <c r="D430" s="0" t="s">
        <v>4230</v>
      </c>
    </row>
    <row customHeight="1" ht="11.25">
      <c r="A431" s="0">
        <v>431</v>
      </c>
      <c r="B431" s="0" t="s">
        <v>4219</v>
      </c>
      <c r="C431" s="0" t="s">
        <v>4231</v>
      </c>
      <c r="D431" s="0" t="s">
        <v>4232</v>
      </c>
    </row>
    <row customHeight="1" ht="11.25">
      <c r="A432" s="0">
        <v>432</v>
      </c>
      <c r="B432" s="0" t="s">
        <v>4219</v>
      </c>
      <c r="C432" s="0" t="s">
        <v>4233</v>
      </c>
      <c r="D432" s="0" t="s">
        <v>4234</v>
      </c>
    </row>
    <row customHeight="1" ht="11.25">
      <c r="A433" s="0">
        <v>433</v>
      </c>
      <c r="B433" s="0" t="s">
        <v>4219</v>
      </c>
      <c r="C433" s="0" t="s">
        <v>4235</v>
      </c>
      <c r="D433" s="0" t="s">
        <v>4236</v>
      </c>
    </row>
    <row customHeight="1" ht="11.25">
      <c r="A434" s="0">
        <v>434</v>
      </c>
      <c r="B434" s="0" t="s">
        <v>4219</v>
      </c>
      <c r="C434" s="0" t="s">
        <v>4219</v>
      </c>
      <c r="D434" s="0" t="s">
        <v>4237</v>
      </c>
    </row>
    <row customHeight="1" ht="11.25">
      <c r="A435" s="0">
        <v>435</v>
      </c>
      <c r="B435" s="0" t="s">
        <v>4219</v>
      </c>
      <c r="C435" s="0" t="s">
        <v>4238</v>
      </c>
      <c r="D435" s="0" t="s">
        <v>4239</v>
      </c>
    </row>
    <row customHeight="1" ht="11.25">
      <c r="A436" s="0">
        <v>436</v>
      </c>
      <c r="B436" s="0" t="s">
        <v>4219</v>
      </c>
      <c r="C436" s="0" t="s">
        <v>4240</v>
      </c>
      <c r="D436" s="0" t="s">
        <v>4241</v>
      </c>
    </row>
    <row customHeight="1" ht="11.25">
      <c r="A437" s="0">
        <v>437</v>
      </c>
      <c r="B437" s="0" t="s">
        <v>4219</v>
      </c>
      <c r="C437" s="0" t="s">
        <v>4242</v>
      </c>
      <c r="D437" s="0" t="s">
        <v>4243</v>
      </c>
    </row>
    <row customHeight="1" ht="11.25">
      <c r="A438" s="0">
        <v>438</v>
      </c>
      <c r="B438" s="0" t="s">
        <v>4219</v>
      </c>
      <c r="C438" s="0" t="s">
        <v>4244</v>
      </c>
      <c r="D438" s="0" t="s">
        <v>4245</v>
      </c>
    </row>
    <row customHeight="1" ht="11.25">
      <c r="A439" s="0">
        <v>439</v>
      </c>
      <c r="B439" s="0" t="s">
        <v>4246</v>
      </c>
      <c r="C439" s="0" t="s">
        <v>4247</v>
      </c>
      <c r="D439" s="0" t="s">
        <v>4248</v>
      </c>
    </row>
    <row customHeight="1" ht="11.25">
      <c r="A440" s="0">
        <v>440</v>
      </c>
      <c r="B440" s="0" t="s">
        <v>4246</v>
      </c>
      <c r="C440" s="0" t="s">
        <v>4249</v>
      </c>
      <c r="D440" s="0" t="s">
        <v>4250</v>
      </c>
    </row>
    <row customHeight="1" ht="11.25">
      <c r="A441" s="0">
        <v>441</v>
      </c>
      <c r="B441" s="0" t="s">
        <v>4246</v>
      </c>
      <c r="C441" s="0" t="s">
        <v>4251</v>
      </c>
      <c r="D441" s="0" t="s">
        <v>4252</v>
      </c>
    </row>
    <row customHeight="1" ht="11.25">
      <c r="A442" s="0">
        <v>442</v>
      </c>
      <c r="B442" s="0" t="s">
        <v>4246</v>
      </c>
      <c r="C442" s="0" t="s">
        <v>4253</v>
      </c>
      <c r="D442" s="0" t="s">
        <v>4254</v>
      </c>
    </row>
    <row customHeight="1" ht="11.25">
      <c r="A443" s="0">
        <v>443</v>
      </c>
      <c r="B443" s="0" t="s">
        <v>4246</v>
      </c>
      <c r="C443" s="0" t="s">
        <v>3830</v>
      </c>
      <c r="D443" s="0" t="s">
        <v>4255</v>
      </c>
    </row>
    <row customHeight="1" ht="11.25">
      <c r="A444" s="0">
        <v>444</v>
      </c>
      <c r="B444" s="0" t="s">
        <v>4246</v>
      </c>
      <c r="C444" s="0" t="s">
        <v>4256</v>
      </c>
      <c r="D444" s="0" t="s">
        <v>4257</v>
      </c>
    </row>
    <row customHeight="1" ht="11.25">
      <c r="A445" s="0">
        <v>445</v>
      </c>
      <c r="B445" s="0" t="s">
        <v>4246</v>
      </c>
      <c r="C445" s="0" t="s">
        <v>4246</v>
      </c>
      <c r="D445" s="0" t="s">
        <v>4258</v>
      </c>
    </row>
    <row customHeight="1" ht="11.25">
      <c r="A446" s="0">
        <v>446</v>
      </c>
      <c r="B446" s="0" t="s">
        <v>4246</v>
      </c>
      <c r="C446" s="0" t="s">
        <v>4259</v>
      </c>
      <c r="D446" s="0" t="s">
        <v>4260</v>
      </c>
    </row>
    <row customHeight="1" ht="11.25">
      <c r="A447" s="0">
        <v>447</v>
      </c>
      <c r="B447" s="0" t="s">
        <v>4246</v>
      </c>
      <c r="C447" s="0" t="s">
        <v>4261</v>
      </c>
      <c r="D447" s="0" t="s">
        <v>4262</v>
      </c>
    </row>
    <row customHeight="1" ht="11.25">
      <c r="A448" s="0">
        <v>448</v>
      </c>
      <c r="B448" s="0" t="s">
        <v>4246</v>
      </c>
      <c r="C448" s="0" t="s">
        <v>4263</v>
      </c>
      <c r="D448" s="0" t="s">
        <v>4264</v>
      </c>
    </row>
    <row customHeight="1" ht="11.25">
      <c r="A449" s="0">
        <v>449</v>
      </c>
      <c r="B449" s="0" t="s">
        <v>4246</v>
      </c>
      <c r="C449" s="0" t="s">
        <v>4265</v>
      </c>
      <c r="D449" s="0" t="s">
        <v>4266</v>
      </c>
    </row>
    <row customHeight="1" ht="11.25">
      <c r="A450" s="0">
        <v>450</v>
      </c>
      <c r="B450" s="0" t="s">
        <v>4246</v>
      </c>
      <c r="C450" s="0" t="s">
        <v>4267</v>
      </c>
      <c r="D450" s="0" t="s">
        <v>4268</v>
      </c>
    </row>
    <row customHeight="1" ht="11.25">
      <c r="A451" s="0">
        <v>451</v>
      </c>
      <c r="B451" s="0" t="s">
        <v>4246</v>
      </c>
      <c r="C451" s="0" t="s">
        <v>4269</v>
      </c>
      <c r="D451" s="0" t="s">
        <v>4270</v>
      </c>
    </row>
    <row customHeight="1" ht="11.25">
      <c r="A452" s="0">
        <v>452</v>
      </c>
      <c r="B452" s="0" t="s">
        <v>4271</v>
      </c>
      <c r="C452" s="0" t="s">
        <v>4272</v>
      </c>
      <c r="D452" s="0" t="s">
        <v>4273</v>
      </c>
    </row>
    <row customHeight="1" ht="11.25">
      <c r="A453" s="0">
        <v>453</v>
      </c>
      <c r="B453" s="0" t="s">
        <v>4271</v>
      </c>
      <c r="C453" s="0" t="s">
        <v>4274</v>
      </c>
      <c r="D453" s="0" t="s">
        <v>4275</v>
      </c>
    </row>
    <row customHeight="1" ht="11.25">
      <c r="A454" s="0">
        <v>454</v>
      </c>
      <c r="B454" s="0" t="s">
        <v>4271</v>
      </c>
      <c r="C454" s="0" t="s">
        <v>4276</v>
      </c>
      <c r="D454" s="0" t="s">
        <v>4277</v>
      </c>
    </row>
    <row customHeight="1" ht="11.25">
      <c r="A455" s="0">
        <v>455</v>
      </c>
      <c r="B455" s="0" t="s">
        <v>4271</v>
      </c>
      <c r="C455" s="0" t="s">
        <v>4278</v>
      </c>
      <c r="D455" s="0" t="s">
        <v>4279</v>
      </c>
    </row>
    <row customHeight="1" ht="11.25">
      <c r="A456" s="0">
        <v>456</v>
      </c>
      <c r="B456" s="0" t="s">
        <v>4271</v>
      </c>
      <c r="C456" s="0" t="s">
        <v>4280</v>
      </c>
      <c r="D456" s="0" t="s">
        <v>4281</v>
      </c>
    </row>
    <row customHeight="1" ht="11.25">
      <c r="A457" s="0">
        <v>457</v>
      </c>
      <c r="B457" s="0" t="s">
        <v>4271</v>
      </c>
      <c r="C457" s="0" t="s">
        <v>3943</v>
      </c>
      <c r="D457" s="0" t="s">
        <v>4282</v>
      </c>
    </row>
    <row customHeight="1" ht="11.25">
      <c r="A458" s="0">
        <v>458</v>
      </c>
      <c r="B458" s="0" t="s">
        <v>4271</v>
      </c>
      <c r="C458" s="0" t="s">
        <v>4283</v>
      </c>
      <c r="D458" s="0" t="s">
        <v>4284</v>
      </c>
    </row>
    <row customHeight="1" ht="11.25">
      <c r="A459" s="0">
        <v>459</v>
      </c>
      <c r="B459" s="0" t="s">
        <v>4271</v>
      </c>
      <c r="C459" s="0" t="s">
        <v>4285</v>
      </c>
      <c r="D459" s="0" t="s">
        <v>4286</v>
      </c>
    </row>
    <row customHeight="1" ht="11.25">
      <c r="A460" s="0">
        <v>460</v>
      </c>
      <c r="B460" s="0" t="s">
        <v>4271</v>
      </c>
      <c r="C460" s="0" t="s">
        <v>4287</v>
      </c>
      <c r="D460" s="0" t="s">
        <v>4288</v>
      </c>
    </row>
    <row customHeight="1" ht="11.25">
      <c r="A461" s="0">
        <v>461</v>
      </c>
      <c r="B461" s="0" t="s">
        <v>4271</v>
      </c>
      <c r="C461" s="0" t="s">
        <v>4271</v>
      </c>
      <c r="D461" s="0" t="s">
        <v>4289</v>
      </c>
    </row>
    <row customHeight="1" ht="11.25">
      <c r="A462" s="0">
        <v>462</v>
      </c>
      <c r="B462" s="0" t="s">
        <v>4271</v>
      </c>
      <c r="C462" s="0" t="s">
        <v>4140</v>
      </c>
      <c r="D462" s="0" t="s">
        <v>4290</v>
      </c>
    </row>
    <row customHeight="1" ht="11.25">
      <c r="A463" s="0">
        <v>463</v>
      </c>
      <c r="B463" s="0" t="s">
        <v>4271</v>
      </c>
      <c r="C463" s="0" t="s">
        <v>4291</v>
      </c>
      <c r="D463" s="0" t="s">
        <v>4292</v>
      </c>
    </row>
    <row customHeight="1" ht="11.25">
      <c r="A464" s="0">
        <v>464</v>
      </c>
      <c r="B464" s="0" t="s">
        <v>4271</v>
      </c>
      <c r="C464" s="0" t="s">
        <v>4293</v>
      </c>
      <c r="D464" s="0" t="s">
        <v>4294</v>
      </c>
    </row>
    <row customHeight="1" ht="11.25">
      <c r="A465" s="0">
        <v>465</v>
      </c>
      <c r="B465" s="0" t="s">
        <v>4295</v>
      </c>
      <c r="C465" s="0" t="s">
        <v>4296</v>
      </c>
      <c r="D465" s="0" t="s">
        <v>4297</v>
      </c>
    </row>
    <row customHeight="1" ht="11.25">
      <c r="A466" s="0">
        <v>466</v>
      </c>
      <c r="B466" s="0" t="s">
        <v>4295</v>
      </c>
      <c r="C466" s="0" t="s">
        <v>4298</v>
      </c>
      <c r="D466" s="0" t="s">
        <v>4299</v>
      </c>
    </row>
    <row customHeight="1" ht="11.25">
      <c r="A467" s="0">
        <v>467</v>
      </c>
      <c r="B467" s="0" t="s">
        <v>4295</v>
      </c>
      <c r="C467" s="0" t="s">
        <v>4300</v>
      </c>
      <c r="D467" s="0" t="s">
        <v>4301</v>
      </c>
    </row>
    <row customHeight="1" ht="11.25">
      <c r="A468" s="0">
        <v>468</v>
      </c>
      <c r="B468" s="0" t="s">
        <v>4295</v>
      </c>
      <c r="C468" s="0" t="s">
        <v>4302</v>
      </c>
      <c r="D468" s="0" t="s">
        <v>4303</v>
      </c>
    </row>
    <row customHeight="1" ht="11.25">
      <c r="A469" s="0">
        <v>469</v>
      </c>
      <c r="B469" s="0" t="s">
        <v>4295</v>
      </c>
      <c r="C469" s="0" t="s">
        <v>4304</v>
      </c>
      <c r="D469" s="0" t="s">
        <v>4305</v>
      </c>
    </row>
    <row customHeight="1" ht="11.25">
      <c r="A470" s="0">
        <v>470</v>
      </c>
      <c r="B470" s="0" t="s">
        <v>4295</v>
      </c>
      <c r="C470" s="0" t="s">
        <v>4306</v>
      </c>
      <c r="D470" s="0" t="s">
        <v>4307</v>
      </c>
    </row>
    <row customHeight="1" ht="11.25">
      <c r="A471" s="0">
        <v>471</v>
      </c>
      <c r="B471" s="0" t="s">
        <v>4295</v>
      </c>
      <c r="C471" s="0" t="s">
        <v>4308</v>
      </c>
      <c r="D471" s="0" t="s">
        <v>4309</v>
      </c>
    </row>
    <row customHeight="1" ht="11.25">
      <c r="A472" s="0">
        <v>472</v>
      </c>
      <c r="B472" s="0" t="s">
        <v>4295</v>
      </c>
      <c r="C472" s="0" t="s">
        <v>4310</v>
      </c>
      <c r="D472" s="0" t="s">
        <v>4311</v>
      </c>
    </row>
    <row customHeight="1" ht="11.25">
      <c r="A473" s="0">
        <v>473</v>
      </c>
      <c r="B473" s="0" t="s">
        <v>4295</v>
      </c>
      <c r="C473" s="0" t="s">
        <v>4312</v>
      </c>
      <c r="D473" s="0" t="s">
        <v>4313</v>
      </c>
    </row>
    <row customHeight="1" ht="11.25">
      <c r="A474" s="0">
        <v>474</v>
      </c>
      <c r="B474" s="0" t="s">
        <v>4295</v>
      </c>
      <c r="C474" s="0" t="s">
        <v>4314</v>
      </c>
      <c r="D474" s="0" t="s">
        <v>4315</v>
      </c>
    </row>
    <row customHeight="1" ht="11.25">
      <c r="A475" s="0">
        <v>475</v>
      </c>
      <c r="B475" s="0" t="s">
        <v>4295</v>
      </c>
      <c r="C475" s="0" t="s">
        <v>4316</v>
      </c>
      <c r="D475" s="0" t="s">
        <v>4317</v>
      </c>
    </row>
    <row customHeight="1" ht="11.25">
      <c r="A476" s="0">
        <v>476</v>
      </c>
      <c r="B476" s="0" t="s">
        <v>4295</v>
      </c>
      <c r="C476" s="0" t="s">
        <v>4318</v>
      </c>
      <c r="D476" s="0" t="s">
        <v>4319</v>
      </c>
    </row>
    <row customHeight="1" ht="11.25">
      <c r="A477" s="0">
        <v>477</v>
      </c>
      <c r="B477" s="0" t="s">
        <v>4295</v>
      </c>
      <c r="C477" s="0" t="s">
        <v>4054</v>
      </c>
      <c r="D477" s="0" t="s">
        <v>4320</v>
      </c>
    </row>
    <row customHeight="1" ht="11.25">
      <c r="A478" s="0">
        <v>478</v>
      </c>
      <c r="B478" s="0" t="s">
        <v>4295</v>
      </c>
      <c r="C478" s="0" t="s">
        <v>4295</v>
      </c>
      <c r="D478" s="0" t="s">
        <v>4321</v>
      </c>
    </row>
    <row customHeight="1" ht="11.25">
      <c r="A479" s="0">
        <v>479</v>
      </c>
      <c r="B479" s="0" t="s">
        <v>4295</v>
      </c>
      <c r="C479" s="0" t="s">
        <v>4322</v>
      </c>
      <c r="D479" s="0" t="s">
        <v>4323</v>
      </c>
    </row>
    <row customHeight="1" ht="11.25">
      <c r="A480" s="0">
        <v>480</v>
      </c>
      <c r="B480" s="0" t="s">
        <v>4295</v>
      </c>
      <c r="C480" s="0" t="s">
        <v>4008</v>
      </c>
      <c r="D480" s="0" t="s">
        <v>4324</v>
      </c>
    </row>
    <row customHeight="1" ht="11.25">
      <c r="A481" s="0">
        <v>481</v>
      </c>
      <c r="B481" s="0" t="s">
        <v>4295</v>
      </c>
      <c r="C481" s="0" t="s">
        <v>4325</v>
      </c>
      <c r="D481" s="0" t="s">
        <v>4326</v>
      </c>
    </row>
    <row customHeight="1" ht="11.25">
      <c r="A482" s="0">
        <v>482</v>
      </c>
      <c r="B482" s="0" t="s">
        <v>4295</v>
      </c>
      <c r="C482" s="0" t="s">
        <v>4327</v>
      </c>
      <c r="D482" s="0" t="s">
        <v>4328</v>
      </c>
    </row>
    <row customHeight="1" ht="11.25">
      <c r="A483" s="0">
        <v>483</v>
      </c>
      <c r="B483" s="0" t="s">
        <v>4329</v>
      </c>
      <c r="C483" s="0" t="s">
        <v>4330</v>
      </c>
      <c r="D483" s="0" t="s">
        <v>4331</v>
      </c>
    </row>
    <row customHeight="1" ht="11.25">
      <c r="A484" s="0">
        <v>484</v>
      </c>
      <c r="B484" s="0" t="s">
        <v>4329</v>
      </c>
      <c r="C484" s="0" t="s">
        <v>4332</v>
      </c>
      <c r="D484" s="0" t="s">
        <v>4333</v>
      </c>
    </row>
    <row customHeight="1" ht="11.25">
      <c r="A485" s="0">
        <v>485</v>
      </c>
      <c r="B485" s="0" t="s">
        <v>4329</v>
      </c>
      <c r="C485" s="0" t="s">
        <v>3425</v>
      </c>
      <c r="D485" s="0" t="s">
        <v>4334</v>
      </c>
    </row>
    <row customHeight="1" ht="11.25">
      <c r="A486" s="0">
        <v>486</v>
      </c>
      <c r="B486" s="0" t="s">
        <v>4329</v>
      </c>
      <c r="C486" s="0" t="s">
        <v>4335</v>
      </c>
      <c r="D486" s="0" t="s">
        <v>4336</v>
      </c>
    </row>
    <row customHeight="1" ht="11.25">
      <c r="A487" s="0">
        <v>487</v>
      </c>
      <c r="B487" s="0" t="s">
        <v>4329</v>
      </c>
      <c r="C487" s="0" t="s">
        <v>4337</v>
      </c>
      <c r="D487" s="0" t="s">
        <v>4338</v>
      </c>
    </row>
    <row customHeight="1" ht="11.25">
      <c r="A488" s="0">
        <v>488</v>
      </c>
      <c r="B488" s="0" t="s">
        <v>4329</v>
      </c>
      <c r="C488" s="0" t="s">
        <v>4329</v>
      </c>
      <c r="D488" s="0" t="s">
        <v>4339</v>
      </c>
    </row>
    <row customHeight="1" ht="11.25">
      <c r="A489" s="0">
        <v>489</v>
      </c>
      <c r="B489" s="0" t="s">
        <v>4329</v>
      </c>
      <c r="C489" s="0" t="s">
        <v>4340</v>
      </c>
      <c r="D489" s="0" t="s">
        <v>4341</v>
      </c>
    </row>
    <row customHeight="1" ht="11.25">
      <c r="A490" s="0">
        <v>490</v>
      </c>
      <c r="B490" s="0" t="s">
        <v>4329</v>
      </c>
      <c r="C490" s="0" t="s">
        <v>3600</v>
      </c>
      <c r="D490" s="0" t="s">
        <v>4342</v>
      </c>
    </row>
    <row customHeight="1" ht="11.25">
      <c r="A491" s="0">
        <v>491</v>
      </c>
      <c r="B491" s="0" t="s">
        <v>4329</v>
      </c>
      <c r="C491" s="0" t="s">
        <v>4343</v>
      </c>
      <c r="D491" s="0" t="s">
        <v>4344</v>
      </c>
    </row>
    <row customHeight="1" ht="11.25">
      <c r="A492" s="0">
        <v>492</v>
      </c>
      <c r="B492" s="0" t="s">
        <v>4329</v>
      </c>
      <c r="C492" s="0" t="s">
        <v>4345</v>
      </c>
      <c r="D492" s="0" t="s">
        <v>4346</v>
      </c>
    </row>
    <row customHeight="1" ht="11.25">
      <c r="A493" s="0">
        <v>493</v>
      </c>
      <c r="B493" s="0" t="s">
        <v>3262</v>
      </c>
      <c r="C493" s="0" t="s">
        <v>4347</v>
      </c>
      <c r="D493" s="0" t="s">
        <v>4348</v>
      </c>
    </row>
    <row customHeight="1" ht="11.25">
      <c r="A494" s="0">
        <v>494</v>
      </c>
      <c r="B494" s="0" t="s">
        <v>3262</v>
      </c>
      <c r="C494" s="0" t="s">
        <v>4349</v>
      </c>
      <c r="D494" s="0" t="s">
        <v>4350</v>
      </c>
    </row>
    <row customHeight="1" ht="11.25">
      <c r="A495" s="0">
        <v>495</v>
      </c>
      <c r="B495" s="0" t="s">
        <v>3262</v>
      </c>
      <c r="C495" s="0" t="s">
        <v>4208</v>
      </c>
      <c r="D495" s="0" t="s">
        <v>4351</v>
      </c>
    </row>
    <row customHeight="1" ht="11.25">
      <c r="A496" s="0">
        <v>496</v>
      </c>
      <c r="B496" s="0" t="s">
        <v>3262</v>
      </c>
      <c r="C496" s="0" t="s">
        <v>4352</v>
      </c>
      <c r="D496" s="0" t="s">
        <v>4353</v>
      </c>
    </row>
    <row customHeight="1" ht="11.25">
      <c r="A497" s="0">
        <v>497</v>
      </c>
      <c r="B497" s="0" t="s">
        <v>3262</v>
      </c>
      <c r="C497" s="0" t="s">
        <v>4354</v>
      </c>
      <c r="D497" s="0" t="s">
        <v>4355</v>
      </c>
    </row>
    <row customHeight="1" ht="11.25">
      <c r="A498" s="0">
        <v>498</v>
      </c>
      <c r="B498" s="0" t="s">
        <v>3262</v>
      </c>
      <c r="C498" s="0" t="s">
        <v>4356</v>
      </c>
      <c r="D498" s="0" t="s">
        <v>4357</v>
      </c>
    </row>
    <row customHeight="1" ht="11.25">
      <c r="A499" s="0">
        <v>499</v>
      </c>
      <c r="B499" s="0" t="s">
        <v>3262</v>
      </c>
      <c r="C499" s="0" t="s">
        <v>4358</v>
      </c>
      <c r="D499" s="0" t="s">
        <v>4359</v>
      </c>
    </row>
    <row customHeight="1" ht="11.25">
      <c r="A500" s="0">
        <v>500</v>
      </c>
      <c r="B500" s="0" t="s">
        <v>3262</v>
      </c>
      <c r="C500" s="0" t="s">
        <v>3262</v>
      </c>
      <c r="D500" s="0" t="s">
        <v>4360</v>
      </c>
    </row>
    <row customHeight="1" ht="11.25">
      <c r="A501" s="0">
        <v>501</v>
      </c>
      <c r="B501" s="0" t="s">
        <v>3262</v>
      </c>
      <c r="C501" s="0" t="s">
        <v>4361</v>
      </c>
      <c r="D501" s="0" t="s">
        <v>4362</v>
      </c>
    </row>
    <row customHeight="1" ht="11.25">
      <c r="A502" s="0">
        <v>502</v>
      </c>
      <c r="B502" s="0" t="s">
        <v>3262</v>
      </c>
      <c r="C502" s="0" t="s">
        <v>4363</v>
      </c>
      <c r="D502" s="0" t="s">
        <v>4364</v>
      </c>
    </row>
    <row customHeight="1" ht="11.25">
      <c r="A503" s="0">
        <v>503</v>
      </c>
      <c r="B503" s="0" t="s">
        <v>3262</v>
      </c>
      <c r="C503" s="0" t="s">
        <v>4365</v>
      </c>
      <c r="D503" s="0" t="s">
        <v>4366</v>
      </c>
    </row>
    <row customHeight="1" ht="11.25">
      <c r="A504" s="0">
        <v>504</v>
      </c>
      <c r="B504" s="0" t="s">
        <v>3262</v>
      </c>
      <c r="C504" s="0" t="s">
        <v>4367</v>
      </c>
      <c r="D504" s="0" t="s">
        <v>4368</v>
      </c>
    </row>
    <row customHeight="1" ht="11.25">
      <c r="A505" s="0">
        <v>505</v>
      </c>
      <c r="B505" s="0" t="s">
        <v>3262</v>
      </c>
      <c r="C505" s="0" t="s">
        <v>4369</v>
      </c>
      <c r="D505" s="0" t="s">
        <v>4370</v>
      </c>
    </row>
    <row customHeight="1" ht="11.25">
      <c r="A506" s="0">
        <v>506</v>
      </c>
      <c r="B506" s="0" t="s">
        <v>4371</v>
      </c>
      <c r="C506" s="0" t="s">
        <v>3581</v>
      </c>
      <c r="D506" s="0" t="s">
        <v>4372</v>
      </c>
    </row>
    <row customHeight="1" ht="11.25">
      <c r="A507" s="0">
        <v>507</v>
      </c>
      <c r="B507" s="0" t="s">
        <v>4371</v>
      </c>
      <c r="C507" s="0" t="s">
        <v>3879</v>
      </c>
      <c r="D507" s="0" t="s">
        <v>4373</v>
      </c>
    </row>
    <row customHeight="1" ht="11.25">
      <c r="A508" s="0">
        <v>508</v>
      </c>
      <c r="B508" s="0" t="s">
        <v>4371</v>
      </c>
      <c r="C508" s="0" t="s">
        <v>4374</v>
      </c>
      <c r="D508" s="0" t="s">
        <v>4375</v>
      </c>
    </row>
    <row customHeight="1" ht="11.25">
      <c r="A509" s="0">
        <v>509</v>
      </c>
      <c r="B509" s="0" t="s">
        <v>4371</v>
      </c>
      <c r="C509" s="0" t="s">
        <v>4376</v>
      </c>
      <c r="D509" s="0" t="s">
        <v>4377</v>
      </c>
    </row>
    <row customHeight="1" ht="11.25">
      <c r="A510" s="0">
        <v>510</v>
      </c>
      <c r="B510" s="0" t="s">
        <v>4371</v>
      </c>
      <c r="C510" s="0" t="s">
        <v>4371</v>
      </c>
      <c r="D510" s="0" t="s">
        <v>4378</v>
      </c>
    </row>
    <row customHeight="1" ht="11.25">
      <c r="A511" s="0">
        <v>511</v>
      </c>
      <c r="B511" s="0" t="s">
        <v>4371</v>
      </c>
      <c r="C511" s="0" t="s">
        <v>4379</v>
      </c>
      <c r="D511" s="0" t="s">
        <v>4380</v>
      </c>
    </row>
    <row customHeight="1" ht="11.25">
      <c r="A512" s="0">
        <v>512</v>
      </c>
      <c r="B512" s="0" t="s">
        <v>4371</v>
      </c>
      <c r="C512" s="0" t="s">
        <v>4381</v>
      </c>
      <c r="D512" s="0" t="s">
        <v>4382</v>
      </c>
    </row>
    <row customHeight="1" ht="11.25">
      <c r="A513" s="0">
        <v>513</v>
      </c>
      <c r="B513" s="0" t="s">
        <v>4371</v>
      </c>
      <c r="C513" s="0" t="s">
        <v>4383</v>
      </c>
      <c r="D513" s="0" t="s">
        <v>4384</v>
      </c>
    </row>
    <row customHeight="1" ht="11.25">
      <c r="A514" s="0">
        <v>514</v>
      </c>
      <c r="B514" s="0" t="s">
        <v>4371</v>
      </c>
      <c r="C514" s="0" t="s">
        <v>3672</v>
      </c>
      <c r="D514" s="0" t="s">
        <v>4385</v>
      </c>
    </row>
    <row customHeight="1" ht="11.25">
      <c r="A515" s="0">
        <v>515</v>
      </c>
      <c r="B515" s="0" t="s">
        <v>4386</v>
      </c>
      <c r="C515" s="0" t="s">
        <v>4387</v>
      </c>
      <c r="D515" s="0" t="s">
        <v>4388</v>
      </c>
    </row>
    <row customHeight="1" ht="11.25">
      <c r="A516" s="0">
        <v>516</v>
      </c>
      <c r="B516" s="0" t="s">
        <v>4386</v>
      </c>
      <c r="C516" s="0" t="s">
        <v>3457</v>
      </c>
      <c r="D516" s="0" t="s">
        <v>4389</v>
      </c>
    </row>
    <row customHeight="1" ht="11.25">
      <c r="A517" s="0">
        <v>517</v>
      </c>
      <c r="B517" s="0" t="s">
        <v>4386</v>
      </c>
      <c r="C517" s="0" t="s">
        <v>4390</v>
      </c>
      <c r="D517" s="0" t="s">
        <v>4391</v>
      </c>
    </row>
    <row customHeight="1" ht="11.25">
      <c r="A518" s="0">
        <v>518</v>
      </c>
      <c r="B518" s="0" t="s">
        <v>4386</v>
      </c>
      <c r="C518" s="0" t="s">
        <v>4392</v>
      </c>
      <c r="D518" s="0" t="s">
        <v>4393</v>
      </c>
    </row>
    <row customHeight="1" ht="11.25">
      <c r="A519" s="0">
        <v>519</v>
      </c>
      <c r="B519" s="0" t="s">
        <v>4386</v>
      </c>
      <c r="C519" s="0" t="s">
        <v>4386</v>
      </c>
      <c r="D519" s="0" t="s">
        <v>4394</v>
      </c>
    </row>
    <row customHeight="1" ht="11.25">
      <c r="A520" s="0">
        <v>520</v>
      </c>
      <c r="B520" s="0" t="s">
        <v>4386</v>
      </c>
      <c r="C520" s="0" t="s">
        <v>4395</v>
      </c>
      <c r="D520" s="0" t="s">
        <v>4396</v>
      </c>
    </row>
    <row customHeight="1" ht="11.25">
      <c r="A521" s="0">
        <v>521</v>
      </c>
      <c r="B521" s="0" t="s">
        <v>4386</v>
      </c>
      <c r="C521" s="0" t="s">
        <v>4397</v>
      </c>
      <c r="D521" s="0" t="s">
        <v>4398</v>
      </c>
    </row>
    <row customHeight="1" ht="11.25">
      <c r="A522" s="0">
        <v>522</v>
      </c>
      <c r="B522" s="0" t="s">
        <v>4399</v>
      </c>
      <c r="C522" s="0" t="s">
        <v>3981</v>
      </c>
      <c r="D522" s="0" t="s">
        <v>4400</v>
      </c>
    </row>
    <row customHeight="1" ht="11.25">
      <c r="A523" s="0">
        <v>523</v>
      </c>
      <c r="B523" s="0" t="s">
        <v>4399</v>
      </c>
      <c r="C523" s="0" t="s">
        <v>4401</v>
      </c>
      <c r="D523" s="0" t="s">
        <v>4402</v>
      </c>
    </row>
    <row customHeight="1" ht="11.25">
      <c r="A524" s="0">
        <v>524</v>
      </c>
      <c r="B524" s="0" t="s">
        <v>4399</v>
      </c>
      <c r="C524" s="0" t="s">
        <v>4403</v>
      </c>
      <c r="D524" s="0" t="s">
        <v>4404</v>
      </c>
    </row>
    <row customHeight="1" ht="11.25">
      <c r="A525" s="0">
        <v>525</v>
      </c>
      <c r="B525" s="0" t="s">
        <v>4399</v>
      </c>
      <c r="C525" s="0" t="s">
        <v>4405</v>
      </c>
      <c r="D525" s="0" t="s">
        <v>4406</v>
      </c>
    </row>
    <row customHeight="1" ht="11.25">
      <c r="A526" s="0">
        <v>526</v>
      </c>
      <c r="B526" s="0" t="s">
        <v>4399</v>
      </c>
      <c r="C526" s="0" t="s">
        <v>4399</v>
      </c>
      <c r="D526" s="0" t="s">
        <v>4407</v>
      </c>
    </row>
    <row customHeight="1" ht="11.25">
      <c r="A527" s="0">
        <v>527</v>
      </c>
      <c r="B527" s="0" t="s">
        <v>4408</v>
      </c>
      <c r="C527" s="0" t="s">
        <v>3449</v>
      </c>
      <c r="D527" s="0" t="s">
        <v>4409</v>
      </c>
    </row>
    <row customHeight="1" ht="11.25">
      <c r="A528" s="0">
        <v>528</v>
      </c>
      <c r="B528" s="0" t="s">
        <v>4408</v>
      </c>
      <c r="C528" s="0" t="s">
        <v>4410</v>
      </c>
      <c r="D528" s="0" t="s">
        <v>4411</v>
      </c>
    </row>
    <row customHeight="1" ht="11.25">
      <c r="A529" s="0">
        <v>529</v>
      </c>
      <c r="B529" s="0" t="s">
        <v>4408</v>
      </c>
      <c r="C529" s="0" t="s">
        <v>4412</v>
      </c>
      <c r="D529" s="0" t="s">
        <v>4413</v>
      </c>
    </row>
    <row customHeight="1" ht="11.25">
      <c r="A530" s="0">
        <v>530</v>
      </c>
      <c r="B530" s="0" t="s">
        <v>4408</v>
      </c>
      <c r="C530" s="0" t="s">
        <v>4414</v>
      </c>
      <c r="D530" s="0" t="s">
        <v>4415</v>
      </c>
    </row>
    <row customHeight="1" ht="11.25">
      <c r="A531" s="0">
        <v>531</v>
      </c>
      <c r="B531" s="0" t="s">
        <v>4408</v>
      </c>
      <c r="C531" s="0" t="s">
        <v>4408</v>
      </c>
      <c r="D531" s="0" t="s">
        <v>4416</v>
      </c>
    </row>
    <row customHeight="1" ht="11.25">
      <c r="A532" s="0">
        <v>532</v>
      </c>
      <c r="B532" s="0" t="s">
        <v>4408</v>
      </c>
      <c r="C532" s="0" t="s">
        <v>4417</v>
      </c>
      <c r="D532" s="0" t="s">
        <v>4418</v>
      </c>
    </row>
    <row customHeight="1" ht="11.25">
      <c r="A533" s="0">
        <v>533</v>
      </c>
      <c r="B533" s="0" t="s">
        <v>4419</v>
      </c>
      <c r="C533" s="0" t="s">
        <v>4420</v>
      </c>
      <c r="D533" s="0" t="s">
        <v>4421</v>
      </c>
    </row>
    <row customHeight="1" ht="11.25">
      <c r="A534" s="0">
        <v>534</v>
      </c>
      <c r="B534" s="0" t="s">
        <v>4419</v>
      </c>
      <c r="C534" s="0" t="s">
        <v>4422</v>
      </c>
      <c r="D534" s="0" t="s">
        <v>4423</v>
      </c>
    </row>
    <row customHeight="1" ht="11.25">
      <c r="A535" s="0">
        <v>535</v>
      </c>
      <c r="B535" s="0" t="s">
        <v>4419</v>
      </c>
      <c r="C535" s="0" t="s">
        <v>3943</v>
      </c>
      <c r="D535" s="0" t="s">
        <v>4424</v>
      </c>
    </row>
    <row customHeight="1" ht="11.25">
      <c r="A536" s="0">
        <v>536</v>
      </c>
      <c r="B536" s="0" t="s">
        <v>4419</v>
      </c>
      <c r="C536" s="0" t="s">
        <v>4425</v>
      </c>
      <c r="D536" s="0" t="s">
        <v>4426</v>
      </c>
    </row>
    <row customHeight="1" ht="11.25">
      <c r="A537" s="0">
        <v>537</v>
      </c>
      <c r="B537" s="0" t="s">
        <v>4419</v>
      </c>
      <c r="C537" s="0" t="s">
        <v>4427</v>
      </c>
      <c r="D537" s="0" t="s">
        <v>4428</v>
      </c>
    </row>
    <row customHeight="1" ht="11.25">
      <c r="A538" s="0">
        <v>538</v>
      </c>
      <c r="B538" s="0" t="s">
        <v>4419</v>
      </c>
      <c r="C538" s="0" t="s">
        <v>4429</v>
      </c>
      <c r="D538" s="0" t="s">
        <v>4430</v>
      </c>
    </row>
    <row customHeight="1" ht="11.25">
      <c r="A539" s="0">
        <v>539</v>
      </c>
      <c r="B539" s="0" t="s">
        <v>4419</v>
      </c>
      <c r="C539" s="0" t="s">
        <v>3748</v>
      </c>
      <c r="D539" s="0" t="s">
        <v>4431</v>
      </c>
    </row>
    <row customHeight="1" ht="11.25">
      <c r="A540" s="0">
        <v>540</v>
      </c>
      <c r="B540" s="0" t="s">
        <v>4419</v>
      </c>
      <c r="C540" s="0" t="s">
        <v>4432</v>
      </c>
      <c r="D540" s="0" t="s">
        <v>4433</v>
      </c>
    </row>
    <row customHeight="1" ht="11.25">
      <c r="A541" s="0">
        <v>541</v>
      </c>
      <c r="B541" s="0" t="s">
        <v>4419</v>
      </c>
      <c r="C541" s="0" t="s">
        <v>4434</v>
      </c>
      <c r="D541" s="0" t="s">
        <v>4435</v>
      </c>
    </row>
    <row customHeight="1" ht="11.25">
      <c r="A542" s="0">
        <v>542</v>
      </c>
      <c r="B542" s="0" t="s">
        <v>4419</v>
      </c>
      <c r="C542" s="0" t="s">
        <v>4436</v>
      </c>
      <c r="D542" s="0" t="s">
        <v>4437</v>
      </c>
    </row>
    <row customHeight="1" ht="11.25">
      <c r="A543" s="0">
        <v>543</v>
      </c>
      <c r="B543" s="0" t="s">
        <v>4419</v>
      </c>
      <c r="C543" s="0" t="s">
        <v>4438</v>
      </c>
      <c r="D543" s="0" t="s">
        <v>4439</v>
      </c>
    </row>
    <row customHeight="1" ht="11.25">
      <c r="A544" s="0">
        <v>544</v>
      </c>
      <c r="B544" s="0" t="s">
        <v>4419</v>
      </c>
      <c r="C544" s="0" t="s">
        <v>4440</v>
      </c>
      <c r="D544" s="0" t="s">
        <v>4441</v>
      </c>
    </row>
    <row customHeight="1" ht="11.25">
      <c r="A545" s="0">
        <v>545</v>
      </c>
      <c r="B545" s="0" t="s">
        <v>4419</v>
      </c>
      <c r="C545" s="0" t="s">
        <v>4442</v>
      </c>
      <c r="D545" s="0" t="s">
        <v>4443</v>
      </c>
    </row>
    <row customHeight="1" ht="11.25">
      <c r="A546" s="0">
        <v>546</v>
      </c>
      <c r="B546" s="0" t="s">
        <v>4419</v>
      </c>
      <c r="C546" s="0" t="s">
        <v>4444</v>
      </c>
      <c r="D546" s="0" t="s">
        <v>4445</v>
      </c>
    </row>
    <row customHeight="1" ht="11.25">
      <c r="A547" s="0">
        <v>547</v>
      </c>
      <c r="B547" s="0" t="s">
        <v>4419</v>
      </c>
      <c r="C547" s="0" t="s">
        <v>4446</v>
      </c>
      <c r="D547" s="0" t="s">
        <v>4447</v>
      </c>
    </row>
    <row customHeight="1" ht="11.25">
      <c r="A548" s="0">
        <v>548</v>
      </c>
      <c r="B548" s="0" t="s">
        <v>4419</v>
      </c>
      <c r="C548" s="0" t="s">
        <v>4419</v>
      </c>
      <c r="D548" s="0" t="s">
        <v>4448</v>
      </c>
    </row>
    <row customHeight="1" ht="11.25">
      <c r="A549" s="0">
        <v>549</v>
      </c>
      <c r="B549" s="0" t="s">
        <v>4419</v>
      </c>
      <c r="C549" s="0" t="s">
        <v>4449</v>
      </c>
      <c r="D549" s="0" t="s">
        <v>4450</v>
      </c>
    </row>
    <row customHeight="1" ht="11.25">
      <c r="A550" s="0">
        <v>550</v>
      </c>
      <c r="B550" s="0" t="s">
        <v>4419</v>
      </c>
      <c r="C550" s="0" t="s">
        <v>4451</v>
      </c>
      <c r="D550" s="0" t="s">
        <v>4452</v>
      </c>
    </row>
    <row customHeight="1" ht="11.25">
      <c r="A551" s="0">
        <v>551</v>
      </c>
      <c r="B551" s="0" t="s">
        <v>4419</v>
      </c>
      <c r="C551" s="0" t="s">
        <v>4453</v>
      </c>
      <c r="D551" s="0" t="s">
        <v>4454</v>
      </c>
    </row>
    <row customHeight="1" ht="11.25">
      <c r="A552" s="0">
        <v>552</v>
      </c>
      <c r="B552" s="0" t="s">
        <v>4455</v>
      </c>
      <c r="C552" s="0" t="s">
        <v>4456</v>
      </c>
      <c r="D552" s="0" t="s">
        <v>4457</v>
      </c>
    </row>
    <row customHeight="1" ht="11.25">
      <c r="A553" s="0">
        <v>553</v>
      </c>
      <c r="B553" s="0" t="s">
        <v>4455</v>
      </c>
      <c r="C553" s="0" t="s">
        <v>4458</v>
      </c>
      <c r="D553" s="0" t="s">
        <v>4459</v>
      </c>
    </row>
    <row customHeight="1" ht="11.25">
      <c r="A554" s="0">
        <v>554</v>
      </c>
      <c r="B554" s="0" t="s">
        <v>4455</v>
      </c>
      <c r="C554" s="0" t="s">
        <v>4460</v>
      </c>
      <c r="D554" s="0" t="s">
        <v>4461</v>
      </c>
    </row>
    <row customHeight="1" ht="11.25">
      <c r="A555" s="0">
        <v>555</v>
      </c>
      <c r="B555" s="0" t="s">
        <v>4455</v>
      </c>
      <c r="C555" s="0" t="s">
        <v>4455</v>
      </c>
      <c r="D555" s="0" t="s">
        <v>4462</v>
      </c>
    </row>
    <row customHeight="1" ht="11.25">
      <c r="A556" s="0">
        <v>556</v>
      </c>
      <c r="B556" s="0" t="s">
        <v>4455</v>
      </c>
      <c r="C556" s="0" t="s">
        <v>4463</v>
      </c>
      <c r="D556" s="0" t="s">
        <v>4464</v>
      </c>
    </row>
    <row customHeight="1" ht="11.25">
      <c r="A557" s="0">
        <v>557</v>
      </c>
      <c r="B557" s="0" t="s">
        <v>4455</v>
      </c>
      <c r="C557" s="0" t="s">
        <v>4465</v>
      </c>
      <c r="D557" s="0" t="s">
        <v>4466</v>
      </c>
    </row>
    <row customHeight="1" ht="11.25">
      <c r="A558" s="0">
        <v>558</v>
      </c>
      <c r="B558" s="0" t="s">
        <v>4467</v>
      </c>
      <c r="C558" s="0" t="s">
        <v>4468</v>
      </c>
      <c r="D558" s="0" t="s">
        <v>4469</v>
      </c>
    </row>
    <row customHeight="1" ht="11.25">
      <c r="A559" s="0">
        <v>559</v>
      </c>
      <c r="B559" s="0" t="s">
        <v>4467</v>
      </c>
      <c r="C559" s="0" t="s">
        <v>4470</v>
      </c>
      <c r="D559" s="0" t="s">
        <v>4471</v>
      </c>
    </row>
    <row customHeight="1" ht="11.25">
      <c r="A560" s="0">
        <v>560</v>
      </c>
      <c r="B560" s="0" t="s">
        <v>4467</v>
      </c>
      <c r="C560" s="0" t="s">
        <v>4227</v>
      </c>
      <c r="D560" s="0" t="s">
        <v>4472</v>
      </c>
    </row>
    <row customHeight="1" ht="11.25">
      <c r="A561" s="0">
        <v>561</v>
      </c>
      <c r="B561" s="0" t="s">
        <v>4467</v>
      </c>
      <c r="C561" s="0" t="s">
        <v>3425</v>
      </c>
      <c r="D561" s="0" t="s">
        <v>4473</v>
      </c>
    </row>
    <row customHeight="1" ht="11.25">
      <c r="A562" s="0">
        <v>562</v>
      </c>
      <c r="B562" s="0" t="s">
        <v>4467</v>
      </c>
      <c r="C562" s="0" t="s">
        <v>3822</v>
      </c>
      <c r="D562" s="0" t="s">
        <v>4474</v>
      </c>
    </row>
    <row customHeight="1" ht="11.25">
      <c r="A563" s="0">
        <v>563</v>
      </c>
      <c r="B563" s="0" t="s">
        <v>4467</v>
      </c>
      <c r="C563" s="0" t="s">
        <v>4208</v>
      </c>
      <c r="D563" s="0" t="s">
        <v>4475</v>
      </c>
    </row>
    <row customHeight="1" ht="11.25">
      <c r="A564" s="0">
        <v>564</v>
      </c>
      <c r="B564" s="0" t="s">
        <v>4467</v>
      </c>
      <c r="C564" s="0" t="s">
        <v>3457</v>
      </c>
      <c r="D564" s="0" t="s">
        <v>4476</v>
      </c>
    </row>
    <row customHeight="1" ht="11.25">
      <c r="A565" s="0">
        <v>565</v>
      </c>
      <c r="B565" s="0" t="s">
        <v>4467</v>
      </c>
      <c r="C565" s="0" t="s">
        <v>4477</v>
      </c>
      <c r="D565" s="0" t="s">
        <v>4478</v>
      </c>
    </row>
    <row customHeight="1" ht="11.25">
      <c r="A566" s="0">
        <v>566</v>
      </c>
      <c r="B566" s="0" t="s">
        <v>4467</v>
      </c>
      <c r="C566" s="0" t="s">
        <v>4479</v>
      </c>
      <c r="D566" s="0" t="s">
        <v>4480</v>
      </c>
    </row>
    <row customHeight="1" ht="11.25">
      <c r="A567" s="0">
        <v>567</v>
      </c>
      <c r="B567" s="0" t="s">
        <v>4467</v>
      </c>
      <c r="C567" s="0" t="s">
        <v>4481</v>
      </c>
      <c r="D567" s="0" t="s">
        <v>4482</v>
      </c>
    </row>
    <row customHeight="1" ht="11.25">
      <c r="A568" s="0">
        <v>568</v>
      </c>
      <c r="B568" s="0" t="s">
        <v>4467</v>
      </c>
      <c r="C568" s="0" t="s">
        <v>3830</v>
      </c>
      <c r="D568" s="0" t="s">
        <v>4483</v>
      </c>
    </row>
    <row customHeight="1" ht="11.25">
      <c r="A569" s="0">
        <v>569</v>
      </c>
      <c r="B569" s="0" t="s">
        <v>4467</v>
      </c>
      <c r="C569" s="0" t="s">
        <v>4291</v>
      </c>
      <c r="D569" s="0" t="s">
        <v>4484</v>
      </c>
    </row>
    <row customHeight="1" ht="11.25">
      <c r="A570" s="0">
        <v>570</v>
      </c>
      <c r="B570" s="0" t="s">
        <v>4467</v>
      </c>
      <c r="C570" s="0" t="s">
        <v>4467</v>
      </c>
      <c r="D570" s="0" t="s">
        <v>4485</v>
      </c>
    </row>
    <row customHeight="1" ht="11.25">
      <c r="A571" s="0">
        <v>571</v>
      </c>
      <c r="B571" s="0" t="s">
        <v>4467</v>
      </c>
      <c r="C571" s="0" t="s">
        <v>4486</v>
      </c>
      <c r="D571" s="0" t="s">
        <v>4487</v>
      </c>
    </row>
    <row customHeight="1" ht="11.25">
      <c r="A572" s="0">
        <v>572</v>
      </c>
      <c r="B572" s="0" t="s">
        <v>4467</v>
      </c>
      <c r="C572" s="0" t="s">
        <v>4488</v>
      </c>
      <c r="D572" s="0" t="s">
        <v>4489</v>
      </c>
    </row>
    <row customHeight="1" ht="11.25">
      <c r="A573" s="0">
        <v>573</v>
      </c>
      <c r="B573" s="0" t="s">
        <v>4467</v>
      </c>
      <c r="C573" s="0" t="s">
        <v>4490</v>
      </c>
      <c r="D573" s="0" t="s">
        <v>4491</v>
      </c>
    </row>
    <row customHeight="1" ht="11.25">
      <c r="A574" s="0">
        <v>574</v>
      </c>
      <c r="B574" s="0" t="s">
        <v>4467</v>
      </c>
      <c r="C574" s="0" t="s">
        <v>4492</v>
      </c>
      <c r="D574" s="0" t="s">
        <v>4493</v>
      </c>
    </row>
    <row customHeight="1" ht="11.25">
      <c r="A575" s="0">
        <v>575</v>
      </c>
      <c r="B575" s="0" t="s">
        <v>4467</v>
      </c>
      <c r="C575" s="0" t="s">
        <v>4494</v>
      </c>
      <c r="D575" s="0" t="s">
        <v>4495</v>
      </c>
    </row>
    <row customHeight="1" ht="11.25">
      <c r="A576" s="0">
        <v>576</v>
      </c>
      <c r="B576" s="0" t="s">
        <v>4496</v>
      </c>
      <c r="C576" s="0" t="s">
        <v>4497</v>
      </c>
      <c r="D576" s="0" t="s">
        <v>4498</v>
      </c>
    </row>
    <row customHeight="1" ht="11.25">
      <c r="A577" s="0">
        <v>577</v>
      </c>
      <c r="B577" s="0" t="s">
        <v>4496</v>
      </c>
      <c r="C577" s="0" t="s">
        <v>4499</v>
      </c>
      <c r="D577" s="0" t="s">
        <v>4500</v>
      </c>
    </row>
    <row customHeight="1" ht="11.25">
      <c r="A578" s="0">
        <v>578</v>
      </c>
      <c r="B578" s="0" t="s">
        <v>4496</v>
      </c>
      <c r="C578" s="0" t="s">
        <v>4501</v>
      </c>
      <c r="D578" s="0" t="s">
        <v>4502</v>
      </c>
    </row>
    <row customHeight="1" ht="11.25">
      <c r="A579" s="0">
        <v>579</v>
      </c>
      <c r="B579" s="0" t="s">
        <v>4496</v>
      </c>
      <c r="C579" s="0" t="s">
        <v>4503</v>
      </c>
      <c r="D579" s="0" t="s">
        <v>4504</v>
      </c>
    </row>
    <row customHeight="1" ht="11.25">
      <c r="A580" s="0">
        <v>580</v>
      </c>
      <c r="B580" s="0" t="s">
        <v>4496</v>
      </c>
      <c r="C580" s="0" t="s">
        <v>4505</v>
      </c>
      <c r="D580" s="0" t="s">
        <v>4506</v>
      </c>
    </row>
    <row customHeight="1" ht="11.25">
      <c r="A581" s="0">
        <v>581</v>
      </c>
      <c r="B581" s="0" t="s">
        <v>4496</v>
      </c>
      <c r="C581" s="0" t="s">
        <v>4507</v>
      </c>
      <c r="D581" s="0" t="s">
        <v>4508</v>
      </c>
    </row>
    <row customHeight="1" ht="11.25">
      <c r="A582" s="0">
        <v>582</v>
      </c>
      <c r="B582" s="0" t="s">
        <v>4496</v>
      </c>
      <c r="C582" s="0" t="s">
        <v>4509</v>
      </c>
      <c r="D582" s="0" t="s">
        <v>4510</v>
      </c>
    </row>
    <row customHeight="1" ht="11.25">
      <c r="A583" s="0">
        <v>583</v>
      </c>
      <c r="B583" s="0" t="s">
        <v>4496</v>
      </c>
      <c r="C583" s="0" t="s">
        <v>4496</v>
      </c>
      <c r="D583" s="0" t="s">
        <v>4511</v>
      </c>
    </row>
    <row customHeight="1" ht="11.25">
      <c r="A584" s="0">
        <v>584</v>
      </c>
      <c r="B584" s="0" t="s">
        <v>4496</v>
      </c>
      <c r="C584" s="0" t="s">
        <v>4512</v>
      </c>
      <c r="D584" s="0" t="s">
        <v>4513</v>
      </c>
    </row>
    <row customHeight="1" ht="11.25">
      <c r="A585" s="0">
        <v>585</v>
      </c>
      <c r="B585" s="0" t="s">
        <v>4496</v>
      </c>
      <c r="C585" s="0" t="s">
        <v>4514</v>
      </c>
      <c r="D585" s="0" t="s">
        <v>4515</v>
      </c>
    </row>
    <row customHeight="1" ht="11.25">
      <c r="A586" s="0">
        <v>586</v>
      </c>
      <c r="B586" s="0" t="s">
        <v>4516</v>
      </c>
      <c r="C586" s="0" t="s">
        <v>3451</v>
      </c>
      <c r="D586" s="0" t="s">
        <v>4517</v>
      </c>
    </row>
    <row customHeight="1" ht="11.25">
      <c r="A587" s="0">
        <v>587</v>
      </c>
      <c r="B587" s="0" t="s">
        <v>4516</v>
      </c>
      <c r="C587" s="0" t="s">
        <v>4221</v>
      </c>
      <c r="D587" s="0" t="s">
        <v>4518</v>
      </c>
    </row>
    <row customHeight="1" ht="11.25">
      <c r="A588" s="0">
        <v>588</v>
      </c>
      <c r="B588" s="0" t="s">
        <v>4516</v>
      </c>
      <c r="C588" s="0" t="s">
        <v>4519</v>
      </c>
      <c r="D588" s="0" t="s">
        <v>4520</v>
      </c>
    </row>
    <row customHeight="1" ht="11.25">
      <c r="A589" s="0">
        <v>589</v>
      </c>
      <c r="B589" s="0" t="s">
        <v>4516</v>
      </c>
      <c r="C589" s="0" t="s">
        <v>4521</v>
      </c>
      <c r="D589" s="0" t="s">
        <v>4522</v>
      </c>
    </row>
    <row customHeight="1" ht="11.25">
      <c r="A590" s="0">
        <v>590</v>
      </c>
      <c r="B590" s="0" t="s">
        <v>4516</v>
      </c>
      <c r="C590" s="0" t="s">
        <v>4523</v>
      </c>
      <c r="D590" s="0" t="s">
        <v>4524</v>
      </c>
    </row>
    <row customHeight="1" ht="11.25">
      <c r="A591" s="0">
        <v>591</v>
      </c>
      <c r="B591" s="0" t="s">
        <v>4516</v>
      </c>
      <c r="C591" s="0" t="s">
        <v>3815</v>
      </c>
      <c r="D591" s="0" t="s">
        <v>4525</v>
      </c>
    </row>
    <row customHeight="1" ht="11.25">
      <c r="A592" s="0">
        <v>592</v>
      </c>
      <c r="B592" s="0" t="s">
        <v>4516</v>
      </c>
      <c r="C592" s="0" t="s">
        <v>4526</v>
      </c>
      <c r="D592" s="0" t="s">
        <v>4527</v>
      </c>
    </row>
    <row customHeight="1" ht="11.25">
      <c r="A593" s="0">
        <v>593</v>
      </c>
      <c r="B593" s="0" t="s">
        <v>4516</v>
      </c>
      <c r="C593" s="0" t="s">
        <v>4528</v>
      </c>
      <c r="D593" s="0" t="s">
        <v>4529</v>
      </c>
    </row>
    <row customHeight="1" ht="11.25">
      <c r="A594" s="0">
        <v>594</v>
      </c>
      <c r="B594" s="0" t="s">
        <v>4516</v>
      </c>
      <c r="C594" s="0" t="s">
        <v>4516</v>
      </c>
      <c r="D594" s="0" t="s">
        <v>4530</v>
      </c>
    </row>
    <row customHeight="1" ht="11.25">
      <c r="A595" s="0">
        <v>595</v>
      </c>
      <c r="B595" s="0" t="s">
        <v>4516</v>
      </c>
      <c r="C595" s="0" t="s">
        <v>4531</v>
      </c>
      <c r="D595" s="0" t="s">
        <v>4532</v>
      </c>
    </row>
    <row customHeight="1" ht="11.25">
      <c r="A596" s="0">
        <v>596</v>
      </c>
      <c r="B596" s="0" t="s">
        <v>4516</v>
      </c>
      <c r="C596" s="0" t="s">
        <v>4533</v>
      </c>
      <c r="D596" s="0" t="s">
        <v>4534</v>
      </c>
    </row>
    <row customHeight="1" ht="11.25">
      <c r="A597" s="0">
        <v>597</v>
      </c>
      <c r="B597" s="0" t="s">
        <v>4516</v>
      </c>
      <c r="C597" s="0" t="s">
        <v>4535</v>
      </c>
      <c r="D597" s="0" t="s">
        <v>4536</v>
      </c>
    </row>
    <row customHeight="1" ht="11.25">
      <c r="A598" s="0">
        <v>598</v>
      </c>
      <c r="B598" s="0" t="s">
        <v>4537</v>
      </c>
      <c r="C598" s="0" t="s">
        <v>4538</v>
      </c>
      <c r="D598" s="0" t="s">
        <v>4539</v>
      </c>
    </row>
    <row customHeight="1" ht="11.25">
      <c r="A599" s="0">
        <v>599</v>
      </c>
      <c r="B599" s="0" t="s">
        <v>4537</v>
      </c>
      <c r="C599" s="0" t="s">
        <v>3581</v>
      </c>
      <c r="D599" s="0" t="s">
        <v>4540</v>
      </c>
    </row>
    <row customHeight="1" ht="11.25">
      <c r="A600" s="0">
        <v>600</v>
      </c>
      <c r="B600" s="0" t="s">
        <v>4537</v>
      </c>
      <c r="C600" s="0" t="s">
        <v>4541</v>
      </c>
      <c r="D600" s="0" t="s">
        <v>4542</v>
      </c>
    </row>
    <row customHeight="1" ht="11.25">
      <c r="A601" s="0">
        <v>601</v>
      </c>
      <c r="B601" s="0" t="s">
        <v>4537</v>
      </c>
      <c r="C601" s="0" t="s">
        <v>4543</v>
      </c>
      <c r="D601" s="0" t="s">
        <v>4544</v>
      </c>
    </row>
    <row customHeight="1" ht="11.25">
      <c r="A602" s="0">
        <v>602</v>
      </c>
      <c r="B602" s="0" t="s">
        <v>4537</v>
      </c>
      <c r="C602" s="0" t="s">
        <v>4523</v>
      </c>
      <c r="D602" s="0" t="s">
        <v>4545</v>
      </c>
    </row>
    <row customHeight="1" ht="11.25">
      <c r="A603" s="0">
        <v>603</v>
      </c>
      <c r="B603" s="0" t="s">
        <v>4537</v>
      </c>
      <c r="C603" s="0" t="s">
        <v>4546</v>
      </c>
      <c r="D603" s="0" t="s">
        <v>4547</v>
      </c>
    </row>
    <row customHeight="1" ht="11.25">
      <c r="A604" s="0">
        <v>604</v>
      </c>
      <c r="B604" s="0" t="s">
        <v>4537</v>
      </c>
      <c r="C604" s="0" t="s">
        <v>4548</v>
      </c>
      <c r="D604" s="0" t="s">
        <v>4549</v>
      </c>
    </row>
    <row customHeight="1" ht="11.25">
      <c r="A605" s="0">
        <v>605</v>
      </c>
      <c r="B605" s="0" t="s">
        <v>4537</v>
      </c>
      <c r="C605" s="0" t="s">
        <v>4550</v>
      </c>
      <c r="D605" s="0" t="s">
        <v>4551</v>
      </c>
    </row>
    <row customHeight="1" ht="11.25">
      <c r="A606" s="0">
        <v>606</v>
      </c>
      <c r="B606" s="0" t="s">
        <v>4537</v>
      </c>
      <c r="C606" s="0" t="s">
        <v>4552</v>
      </c>
      <c r="D606" s="0" t="s">
        <v>4553</v>
      </c>
    </row>
    <row customHeight="1" ht="11.25">
      <c r="A607" s="0">
        <v>607</v>
      </c>
      <c r="B607" s="0" t="s">
        <v>4537</v>
      </c>
      <c r="C607" s="0" t="s">
        <v>4537</v>
      </c>
      <c r="D607" s="0" t="s">
        <v>4554</v>
      </c>
    </row>
    <row customHeight="1" ht="11.25">
      <c r="A608" s="0">
        <v>608</v>
      </c>
      <c r="B608" s="0" t="s">
        <v>4537</v>
      </c>
      <c r="C608" s="0" t="s">
        <v>4555</v>
      </c>
      <c r="D608" s="0" t="s">
        <v>4556</v>
      </c>
    </row>
    <row customHeight="1" ht="11.25">
      <c r="A609" s="0">
        <v>609</v>
      </c>
      <c r="B609" s="0" t="s">
        <v>4537</v>
      </c>
      <c r="C609" s="0" t="s">
        <v>4557</v>
      </c>
      <c r="D609" s="0" t="s">
        <v>4558</v>
      </c>
    </row>
    <row customHeight="1" ht="11.25">
      <c r="A610" s="0">
        <v>610</v>
      </c>
      <c r="B610" s="0" t="s">
        <v>4537</v>
      </c>
      <c r="C610" s="0" t="s">
        <v>3650</v>
      </c>
      <c r="D610" s="0" t="s">
        <v>4559</v>
      </c>
    </row>
    <row customHeight="1" ht="11.25">
      <c r="A611" s="0">
        <v>611</v>
      </c>
      <c r="B611" s="0" t="s">
        <v>4537</v>
      </c>
      <c r="C611" s="0" t="s">
        <v>4560</v>
      </c>
      <c r="D611" s="0" t="s">
        <v>4561</v>
      </c>
    </row>
    <row customHeight="1" ht="11.25">
      <c r="A612" s="0">
        <v>612</v>
      </c>
      <c r="B612" s="0" t="s">
        <v>4537</v>
      </c>
      <c r="C612" s="0" t="s">
        <v>4562</v>
      </c>
      <c r="D612" s="0" t="s">
        <v>4563</v>
      </c>
    </row>
    <row customHeight="1" ht="11.25">
      <c r="A613" s="0">
        <v>613</v>
      </c>
      <c r="B613" s="0" t="s">
        <v>4564</v>
      </c>
      <c r="C613" s="0" t="s">
        <v>4565</v>
      </c>
      <c r="D613" s="0" t="s">
        <v>4566</v>
      </c>
    </row>
    <row customHeight="1" ht="11.25">
      <c r="A614" s="0">
        <v>614</v>
      </c>
      <c r="B614" s="0" t="s">
        <v>4564</v>
      </c>
      <c r="C614" s="0" t="s">
        <v>4567</v>
      </c>
      <c r="D614" s="0" t="s">
        <v>4568</v>
      </c>
    </row>
    <row customHeight="1" ht="11.25">
      <c r="A615" s="0">
        <v>615</v>
      </c>
      <c r="B615" s="0" t="s">
        <v>4564</v>
      </c>
      <c r="C615" s="0" t="s">
        <v>4569</v>
      </c>
      <c r="D615" s="0" t="s">
        <v>4570</v>
      </c>
    </row>
    <row customHeight="1" ht="11.25">
      <c r="A616" s="0">
        <v>616</v>
      </c>
      <c r="B616" s="0" t="s">
        <v>4564</v>
      </c>
      <c r="C616" s="0" t="s">
        <v>4108</v>
      </c>
      <c r="D616" s="0" t="s">
        <v>4571</v>
      </c>
    </row>
    <row customHeight="1" ht="11.25">
      <c r="A617" s="0">
        <v>617</v>
      </c>
      <c r="B617" s="0" t="s">
        <v>4564</v>
      </c>
      <c r="C617" s="0" t="s">
        <v>4572</v>
      </c>
      <c r="D617" s="0" t="s">
        <v>4573</v>
      </c>
    </row>
    <row customHeight="1" ht="11.25">
      <c r="A618" s="0">
        <v>618</v>
      </c>
      <c r="B618" s="0" t="s">
        <v>4564</v>
      </c>
      <c r="C618" s="0" t="s">
        <v>4383</v>
      </c>
      <c r="D618" s="0" t="s">
        <v>4574</v>
      </c>
    </row>
    <row customHeight="1" ht="11.25">
      <c r="A619" s="0">
        <v>619</v>
      </c>
      <c r="B619" s="0" t="s">
        <v>4564</v>
      </c>
      <c r="C619" s="0" t="s">
        <v>4564</v>
      </c>
      <c r="D619" s="0" t="s">
        <v>4575</v>
      </c>
    </row>
    <row customHeight="1" ht="11.25">
      <c r="A620" s="0">
        <v>620</v>
      </c>
      <c r="B620" s="0" t="s">
        <v>4564</v>
      </c>
      <c r="C620" s="0" t="s">
        <v>4576</v>
      </c>
      <c r="D620" s="0" t="s">
        <v>4577</v>
      </c>
    </row>
    <row customHeight="1" ht="11.25">
      <c r="A621" s="0">
        <v>621</v>
      </c>
      <c r="B621" s="0" t="s">
        <v>4578</v>
      </c>
      <c r="C621" s="0" t="s">
        <v>4579</v>
      </c>
      <c r="D621" s="0" t="s">
        <v>4580</v>
      </c>
    </row>
    <row customHeight="1" ht="11.25">
      <c r="A622" s="0">
        <v>622</v>
      </c>
      <c r="B622" s="0" t="s">
        <v>4578</v>
      </c>
      <c r="C622" s="0" t="s">
        <v>3546</v>
      </c>
      <c r="D622" s="0" t="s">
        <v>4581</v>
      </c>
    </row>
    <row customHeight="1" ht="11.25">
      <c r="A623" s="0">
        <v>623</v>
      </c>
      <c r="B623" s="0" t="s">
        <v>4578</v>
      </c>
      <c r="C623" s="0" t="s">
        <v>4582</v>
      </c>
      <c r="D623" s="0" t="s">
        <v>4583</v>
      </c>
    </row>
    <row customHeight="1" ht="11.25">
      <c r="A624" s="0">
        <v>624</v>
      </c>
      <c r="B624" s="0" t="s">
        <v>4578</v>
      </c>
      <c r="C624" s="0" t="s">
        <v>4584</v>
      </c>
      <c r="D624" s="0" t="s">
        <v>4585</v>
      </c>
    </row>
    <row customHeight="1" ht="11.25">
      <c r="A625" s="0">
        <v>625</v>
      </c>
      <c r="B625" s="0" t="s">
        <v>4578</v>
      </c>
      <c r="C625" s="0" t="s">
        <v>4586</v>
      </c>
      <c r="D625" s="0" t="s">
        <v>4587</v>
      </c>
    </row>
    <row customHeight="1" ht="11.25">
      <c r="A626" s="0">
        <v>626</v>
      </c>
      <c r="B626" s="0" t="s">
        <v>4578</v>
      </c>
      <c r="C626" s="0" t="s">
        <v>4588</v>
      </c>
      <c r="D626" s="0" t="s">
        <v>4589</v>
      </c>
    </row>
    <row customHeight="1" ht="11.25">
      <c r="A627" s="0">
        <v>627</v>
      </c>
      <c r="B627" s="0" t="s">
        <v>4578</v>
      </c>
      <c r="C627" s="0" t="s">
        <v>4590</v>
      </c>
      <c r="D627" s="0" t="s">
        <v>4591</v>
      </c>
    </row>
    <row customHeight="1" ht="11.25">
      <c r="A628" s="0">
        <v>628</v>
      </c>
      <c r="B628" s="0" t="s">
        <v>4578</v>
      </c>
      <c r="C628" s="0" t="s">
        <v>4578</v>
      </c>
      <c r="D628" s="0" t="s">
        <v>4592</v>
      </c>
    </row>
    <row customHeight="1" ht="11.25">
      <c r="A629" s="0">
        <v>629</v>
      </c>
      <c r="B629" s="0" t="s">
        <v>4578</v>
      </c>
      <c r="C629" s="0" t="s">
        <v>4593</v>
      </c>
      <c r="D629" s="0" t="s">
        <v>4594</v>
      </c>
    </row>
    <row customHeight="1" ht="11.25">
      <c r="A630" s="0">
        <v>630</v>
      </c>
      <c r="B630" s="0" t="s">
        <v>4578</v>
      </c>
      <c r="C630" s="0" t="s">
        <v>4595</v>
      </c>
      <c r="D630" s="0" t="s">
        <v>4596</v>
      </c>
    </row>
    <row customHeight="1" ht="11.25">
      <c r="A631" s="0">
        <v>631</v>
      </c>
      <c r="B631" s="0" t="s">
        <v>4597</v>
      </c>
      <c r="C631" s="0" t="s">
        <v>3451</v>
      </c>
      <c r="D631" s="0" t="s">
        <v>4598</v>
      </c>
    </row>
    <row customHeight="1" ht="11.25">
      <c r="A632" s="0">
        <v>632</v>
      </c>
      <c r="B632" s="0" t="s">
        <v>4597</v>
      </c>
      <c r="C632" s="0" t="s">
        <v>4599</v>
      </c>
      <c r="D632" s="0" t="s">
        <v>4600</v>
      </c>
    </row>
    <row customHeight="1" ht="11.25">
      <c r="A633" s="0">
        <v>633</v>
      </c>
      <c r="B633" s="0" t="s">
        <v>4597</v>
      </c>
      <c r="C633" s="0" t="s">
        <v>4601</v>
      </c>
      <c r="D633" s="0" t="s">
        <v>4602</v>
      </c>
    </row>
    <row customHeight="1" ht="11.25">
      <c r="A634" s="0">
        <v>634</v>
      </c>
      <c r="B634" s="0" t="s">
        <v>4597</v>
      </c>
      <c r="C634" s="0" t="s">
        <v>4603</v>
      </c>
      <c r="D634" s="0" t="s">
        <v>4604</v>
      </c>
    </row>
    <row customHeight="1" ht="11.25">
      <c r="A635" s="0">
        <v>635</v>
      </c>
      <c r="B635" s="0" t="s">
        <v>4597</v>
      </c>
      <c r="C635" s="0" t="s">
        <v>4605</v>
      </c>
      <c r="D635" s="0" t="s">
        <v>4606</v>
      </c>
    </row>
    <row customHeight="1" ht="11.25">
      <c r="A636" s="0">
        <v>636</v>
      </c>
      <c r="B636" s="0" t="s">
        <v>4597</v>
      </c>
      <c r="C636" s="0" t="s">
        <v>4607</v>
      </c>
      <c r="D636" s="0" t="s">
        <v>4608</v>
      </c>
    </row>
    <row customHeight="1" ht="11.25">
      <c r="A637" s="0">
        <v>637</v>
      </c>
      <c r="B637" s="0" t="s">
        <v>4597</v>
      </c>
      <c r="C637" s="0" t="s">
        <v>4609</v>
      </c>
      <c r="D637" s="0" t="s">
        <v>4610</v>
      </c>
    </row>
    <row customHeight="1" ht="11.25">
      <c r="A638" s="0">
        <v>638</v>
      </c>
      <c r="B638" s="0" t="s">
        <v>4597</v>
      </c>
      <c r="C638" s="0" t="s">
        <v>4208</v>
      </c>
      <c r="D638" s="0" t="s">
        <v>4611</v>
      </c>
    </row>
    <row customHeight="1" ht="11.25">
      <c r="A639" s="0">
        <v>639</v>
      </c>
      <c r="B639" s="0" t="s">
        <v>4597</v>
      </c>
      <c r="C639" s="0" t="s">
        <v>4612</v>
      </c>
      <c r="D639" s="0" t="s">
        <v>4613</v>
      </c>
    </row>
    <row customHeight="1" ht="11.25">
      <c r="A640" s="0">
        <v>640</v>
      </c>
      <c r="B640" s="0" t="s">
        <v>4597</v>
      </c>
      <c r="C640" s="0" t="s">
        <v>4614</v>
      </c>
      <c r="D640" s="0" t="s">
        <v>4615</v>
      </c>
    </row>
    <row customHeight="1" ht="11.25">
      <c r="A641" s="0">
        <v>641</v>
      </c>
      <c r="B641" s="0" t="s">
        <v>4597</v>
      </c>
      <c r="C641" s="0" t="s">
        <v>4531</v>
      </c>
      <c r="D641" s="0" t="s">
        <v>4616</v>
      </c>
    </row>
    <row customHeight="1" ht="11.25">
      <c r="A642" s="0">
        <v>642</v>
      </c>
      <c r="B642" s="0" t="s">
        <v>4597</v>
      </c>
      <c r="C642" s="0" t="s">
        <v>4597</v>
      </c>
      <c r="D642" s="0" t="s">
        <v>4617</v>
      </c>
    </row>
    <row customHeight="1" ht="11.25">
      <c r="A643" s="0">
        <v>643</v>
      </c>
      <c r="B643" s="0" t="s">
        <v>4597</v>
      </c>
      <c r="C643" s="0" t="s">
        <v>4618</v>
      </c>
      <c r="D643" s="0" t="s">
        <v>4619</v>
      </c>
    </row>
    <row customHeight="1" ht="11.25">
      <c r="A644" s="0">
        <v>644</v>
      </c>
      <c r="B644" s="0" t="s">
        <v>4597</v>
      </c>
      <c r="C644" s="0" t="s">
        <v>4620</v>
      </c>
      <c r="D644" s="0" t="s">
        <v>4621</v>
      </c>
    </row>
    <row customHeight="1" ht="11.25">
      <c r="A645" s="0">
        <v>645</v>
      </c>
      <c r="B645" s="0" t="s">
        <v>4622</v>
      </c>
      <c r="C645" s="0" t="s">
        <v>4623</v>
      </c>
      <c r="D645" s="0" t="s">
        <v>4624</v>
      </c>
    </row>
    <row customHeight="1" ht="11.25">
      <c r="A646" s="0">
        <v>646</v>
      </c>
      <c r="B646" s="0" t="s">
        <v>4622</v>
      </c>
      <c r="C646" s="0" t="s">
        <v>4625</v>
      </c>
      <c r="D646" s="0" t="s">
        <v>4626</v>
      </c>
    </row>
    <row customHeight="1" ht="11.25">
      <c r="A647" s="0">
        <v>647</v>
      </c>
      <c r="B647" s="0" t="s">
        <v>4622</v>
      </c>
      <c r="C647" s="0" t="s">
        <v>4627</v>
      </c>
      <c r="D647" s="0" t="s">
        <v>4628</v>
      </c>
    </row>
    <row customHeight="1" ht="11.25">
      <c r="A648" s="0">
        <v>648</v>
      </c>
      <c r="B648" s="0" t="s">
        <v>4622</v>
      </c>
      <c r="C648" s="0" t="s">
        <v>4629</v>
      </c>
      <c r="D648" s="0" t="s">
        <v>4630</v>
      </c>
    </row>
    <row customHeight="1" ht="11.25">
      <c r="A649" s="0">
        <v>649</v>
      </c>
      <c r="B649" s="0" t="s">
        <v>4622</v>
      </c>
      <c r="C649" s="0" t="s">
        <v>4631</v>
      </c>
      <c r="D649" s="0" t="s">
        <v>4632</v>
      </c>
    </row>
    <row customHeight="1" ht="11.25">
      <c r="A650" s="0">
        <v>650</v>
      </c>
      <c r="B650" s="0" t="s">
        <v>4622</v>
      </c>
      <c r="C650" s="0" t="s">
        <v>4633</v>
      </c>
      <c r="D650" s="0" t="s">
        <v>4634</v>
      </c>
    </row>
    <row customHeight="1" ht="11.25">
      <c r="A651" s="0">
        <v>651</v>
      </c>
      <c r="B651" s="0" t="s">
        <v>4622</v>
      </c>
      <c r="C651" s="0" t="s">
        <v>4635</v>
      </c>
      <c r="D651" s="0" t="s">
        <v>4636</v>
      </c>
    </row>
    <row customHeight="1" ht="11.25">
      <c r="A652" s="0">
        <v>652</v>
      </c>
      <c r="B652" s="0" t="s">
        <v>4622</v>
      </c>
      <c r="C652" s="0" t="s">
        <v>4383</v>
      </c>
      <c r="D652" s="0" t="s">
        <v>4637</v>
      </c>
    </row>
    <row customHeight="1" ht="11.25">
      <c r="A653" s="0">
        <v>653</v>
      </c>
      <c r="B653" s="0" t="s">
        <v>4622</v>
      </c>
      <c r="C653" s="0" t="s">
        <v>4638</v>
      </c>
      <c r="D653" s="0" t="s">
        <v>4639</v>
      </c>
    </row>
    <row customHeight="1" ht="11.25">
      <c r="A654" s="0">
        <v>654</v>
      </c>
      <c r="B654" s="0" t="s">
        <v>4622</v>
      </c>
      <c r="C654" s="0" t="s">
        <v>4622</v>
      </c>
      <c r="D654" s="0" t="s">
        <v>4640</v>
      </c>
    </row>
    <row customHeight="1" ht="11.25">
      <c r="A655" s="0">
        <v>655</v>
      </c>
      <c r="B655" s="0" t="s">
        <v>4622</v>
      </c>
      <c r="C655" s="0" t="s">
        <v>4641</v>
      </c>
      <c r="D655" s="0" t="s">
        <v>4642</v>
      </c>
    </row>
    <row customHeight="1" ht="11.25">
      <c r="A656" s="0">
        <v>656</v>
      </c>
      <c r="B656" s="0" t="s">
        <v>4643</v>
      </c>
      <c r="C656" s="0" t="s">
        <v>4644</v>
      </c>
      <c r="D656" s="0" t="s">
        <v>4645</v>
      </c>
    </row>
    <row customHeight="1" ht="11.25">
      <c r="A657" s="0">
        <v>657</v>
      </c>
      <c r="B657" s="0" t="s">
        <v>4643</v>
      </c>
      <c r="C657" s="0" t="s">
        <v>4646</v>
      </c>
      <c r="D657" s="0" t="s">
        <v>4647</v>
      </c>
    </row>
    <row customHeight="1" ht="11.25">
      <c r="A658" s="0">
        <v>658</v>
      </c>
      <c r="B658" s="0" t="s">
        <v>4643</v>
      </c>
      <c r="C658" s="0" t="s">
        <v>3417</v>
      </c>
      <c r="D658" s="0" t="s">
        <v>4648</v>
      </c>
    </row>
    <row customHeight="1" ht="11.25">
      <c r="A659" s="0">
        <v>659</v>
      </c>
      <c r="B659" s="0" t="s">
        <v>4643</v>
      </c>
      <c r="C659" s="0" t="s">
        <v>4649</v>
      </c>
      <c r="D659" s="0" t="s">
        <v>4650</v>
      </c>
    </row>
    <row customHeight="1" ht="11.25">
      <c r="A660" s="0">
        <v>660</v>
      </c>
      <c r="B660" s="0" t="s">
        <v>4643</v>
      </c>
      <c r="C660" s="0" t="s">
        <v>4651</v>
      </c>
      <c r="D660" s="0" t="s">
        <v>4652</v>
      </c>
    </row>
    <row customHeight="1" ht="11.25">
      <c r="A661" s="0">
        <v>661</v>
      </c>
      <c r="B661" s="0" t="s">
        <v>4643</v>
      </c>
      <c r="C661" s="0" t="s">
        <v>4653</v>
      </c>
      <c r="D661" s="0" t="s">
        <v>4654</v>
      </c>
    </row>
    <row customHeight="1" ht="11.25">
      <c r="A662" s="0">
        <v>662</v>
      </c>
      <c r="B662" s="0" t="s">
        <v>4643</v>
      </c>
      <c r="C662" s="0" t="s">
        <v>4655</v>
      </c>
      <c r="D662" s="0" t="s">
        <v>4656</v>
      </c>
    </row>
    <row customHeight="1" ht="11.25">
      <c r="A663" s="0">
        <v>663</v>
      </c>
      <c r="B663" s="0" t="s">
        <v>4643</v>
      </c>
      <c r="C663" s="0" t="s">
        <v>4657</v>
      </c>
      <c r="D663" s="0" t="s">
        <v>4658</v>
      </c>
    </row>
    <row customHeight="1" ht="11.25">
      <c r="A664" s="0">
        <v>664</v>
      </c>
      <c r="B664" s="0" t="s">
        <v>4643</v>
      </c>
      <c r="C664" s="0" t="s">
        <v>4659</v>
      </c>
      <c r="D664" s="0" t="s">
        <v>4660</v>
      </c>
    </row>
    <row customHeight="1" ht="11.25">
      <c r="A665" s="0">
        <v>665</v>
      </c>
      <c r="B665" s="0" t="s">
        <v>4643</v>
      </c>
      <c r="C665" s="0" t="s">
        <v>4661</v>
      </c>
      <c r="D665" s="0" t="s">
        <v>4662</v>
      </c>
    </row>
    <row customHeight="1" ht="11.25">
      <c r="A666" s="0">
        <v>666</v>
      </c>
      <c r="B666" s="0" t="s">
        <v>4643</v>
      </c>
      <c r="C666" s="0" t="s">
        <v>4643</v>
      </c>
      <c r="D666" s="0" t="s">
        <v>4663</v>
      </c>
    </row>
    <row customHeight="1" ht="11.25">
      <c r="A667" s="0">
        <v>667</v>
      </c>
      <c r="B667" s="0" t="s">
        <v>4643</v>
      </c>
      <c r="C667" s="0" t="s">
        <v>4664</v>
      </c>
      <c r="D667" s="0" t="s">
        <v>4665</v>
      </c>
    </row>
    <row customHeight="1" ht="11.25">
      <c r="A668" s="0">
        <v>668</v>
      </c>
      <c r="B668" s="0" t="s">
        <v>4643</v>
      </c>
      <c r="C668" s="0" t="s">
        <v>4666</v>
      </c>
      <c r="D668" s="0" t="s">
        <v>4667</v>
      </c>
    </row>
    <row customHeight="1" ht="11.25">
      <c r="A669" s="0">
        <v>669</v>
      </c>
      <c r="B669" s="0" t="s">
        <v>4668</v>
      </c>
      <c r="C669" s="0" t="s">
        <v>3517</v>
      </c>
      <c r="D669" s="0" t="s">
        <v>4669</v>
      </c>
    </row>
    <row customHeight="1" ht="11.25">
      <c r="A670" s="0">
        <v>670</v>
      </c>
      <c r="B670" s="0" t="s">
        <v>4668</v>
      </c>
      <c r="C670" s="0" t="s">
        <v>3581</v>
      </c>
      <c r="D670" s="0" t="s">
        <v>4670</v>
      </c>
    </row>
    <row customHeight="1" ht="11.25">
      <c r="A671" s="0">
        <v>671</v>
      </c>
      <c r="B671" s="0" t="s">
        <v>4668</v>
      </c>
      <c r="C671" s="0" t="s">
        <v>3427</v>
      </c>
      <c r="D671" s="0" t="s">
        <v>4671</v>
      </c>
    </row>
    <row customHeight="1" ht="11.25">
      <c r="A672" s="0">
        <v>672</v>
      </c>
      <c r="B672" s="0" t="s">
        <v>4668</v>
      </c>
      <c r="C672" s="0" t="s">
        <v>4672</v>
      </c>
      <c r="D672" s="0" t="s">
        <v>4673</v>
      </c>
    </row>
    <row customHeight="1" ht="11.25">
      <c r="A673" s="0">
        <v>673</v>
      </c>
      <c r="B673" s="0" t="s">
        <v>4668</v>
      </c>
      <c r="C673" s="0" t="s">
        <v>3884</v>
      </c>
      <c r="D673" s="0" t="s">
        <v>4674</v>
      </c>
    </row>
    <row customHeight="1" ht="11.25">
      <c r="A674" s="0">
        <v>674</v>
      </c>
      <c r="B674" s="0" t="s">
        <v>4668</v>
      </c>
      <c r="C674" s="0" t="s">
        <v>4675</v>
      </c>
      <c r="D674" s="0" t="s">
        <v>4676</v>
      </c>
    </row>
    <row customHeight="1" ht="11.25">
      <c r="A675" s="0">
        <v>675</v>
      </c>
      <c r="B675" s="0" t="s">
        <v>4668</v>
      </c>
      <c r="C675" s="0" t="s">
        <v>4677</v>
      </c>
      <c r="D675" s="0" t="s">
        <v>4678</v>
      </c>
    </row>
    <row customHeight="1" ht="11.25">
      <c r="A676" s="0">
        <v>676</v>
      </c>
      <c r="B676" s="0" t="s">
        <v>4668</v>
      </c>
      <c r="C676" s="0" t="s">
        <v>4679</v>
      </c>
      <c r="D676" s="0" t="s">
        <v>4680</v>
      </c>
    </row>
    <row customHeight="1" ht="11.25">
      <c r="A677" s="0">
        <v>677</v>
      </c>
      <c r="B677" s="0" t="s">
        <v>4668</v>
      </c>
      <c r="C677" s="0" t="s">
        <v>4668</v>
      </c>
      <c r="D677" s="0" t="s">
        <v>4681</v>
      </c>
    </row>
    <row customHeight="1" ht="11.25">
      <c r="A678" s="0">
        <v>678</v>
      </c>
      <c r="B678" s="0" t="s">
        <v>4668</v>
      </c>
      <c r="C678" s="0" t="s">
        <v>4595</v>
      </c>
      <c r="D678" s="0" t="s">
        <v>4682</v>
      </c>
    </row>
    <row customHeight="1" ht="11.25">
      <c r="A679" s="0">
        <v>679</v>
      </c>
      <c r="B679" s="0" t="s">
        <v>4683</v>
      </c>
      <c r="C679" s="0" t="s">
        <v>4684</v>
      </c>
      <c r="D679" s="0" t="s">
        <v>4685</v>
      </c>
    </row>
    <row customHeight="1" ht="11.25">
      <c r="A680" s="0">
        <v>680</v>
      </c>
      <c r="B680" s="0" t="s">
        <v>4683</v>
      </c>
      <c r="C680" s="0" t="s">
        <v>4686</v>
      </c>
      <c r="D680" s="0" t="s">
        <v>4687</v>
      </c>
    </row>
    <row customHeight="1" ht="11.25">
      <c r="A681" s="0">
        <v>681</v>
      </c>
      <c r="B681" s="0" t="s">
        <v>4683</v>
      </c>
      <c r="C681" s="0" t="s">
        <v>4688</v>
      </c>
      <c r="D681" s="0" t="s">
        <v>4689</v>
      </c>
    </row>
    <row customHeight="1" ht="11.25">
      <c r="A682" s="0">
        <v>682</v>
      </c>
      <c r="B682" s="0" t="s">
        <v>4683</v>
      </c>
      <c r="C682" s="0" t="s">
        <v>4690</v>
      </c>
      <c r="D682" s="0" t="s">
        <v>4691</v>
      </c>
    </row>
    <row customHeight="1" ht="11.25">
      <c r="A683" s="0">
        <v>683</v>
      </c>
      <c r="B683" s="0" t="s">
        <v>4683</v>
      </c>
      <c r="C683" s="0" t="s">
        <v>4692</v>
      </c>
      <c r="D683" s="0" t="s">
        <v>4693</v>
      </c>
    </row>
    <row customHeight="1" ht="11.25">
      <c r="A684" s="0">
        <v>684</v>
      </c>
      <c r="B684" s="0" t="s">
        <v>4683</v>
      </c>
      <c r="C684" s="0" t="s">
        <v>4694</v>
      </c>
      <c r="D684" s="0" t="s">
        <v>4695</v>
      </c>
    </row>
    <row customHeight="1" ht="11.25">
      <c r="A685" s="0">
        <v>685</v>
      </c>
      <c r="B685" s="0" t="s">
        <v>4683</v>
      </c>
      <c r="C685" s="0" t="s">
        <v>4696</v>
      </c>
      <c r="D685" s="0" t="s">
        <v>4697</v>
      </c>
    </row>
    <row customHeight="1" ht="11.25">
      <c r="A686" s="0">
        <v>686</v>
      </c>
      <c r="B686" s="0" t="s">
        <v>4683</v>
      </c>
      <c r="C686" s="0" t="s">
        <v>4698</v>
      </c>
      <c r="D686" s="0" t="s">
        <v>4699</v>
      </c>
    </row>
    <row customHeight="1" ht="11.25">
      <c r="A687" s="0">
        <v>687</v>
      </c>
      <c r="B687" s="0" t="s">
        <v>4683</v>
      </c>
      <c r="C687" s="0" t="s">
        <v>4683</v>
      </c>
      <c r="D687" s="0" t="s">
        <v>4700</v>
      </c>
    </row>
    <row customHeight="1" ht="11.25">
      <c r="A688" s="0">
        <v>688</v>
      </c>
      <c r="B688" s="0" t="s">
        <v>4683</v>
      </c>
      <c r="C688" s="0" t="s">
        <v>4701</v>
      </c>
      <c r="D688" s="0" t="s">
        <v>4702</v>
      </c>
    </row>
    <row customHeight="1" ht="11.25">
      <c r="A689" s="0">
        <v>689</v>
      </c>
      <c r="B689" s="0" t="s">
        <v>4703</v>
      </c>
      <c r="C689" s="0" t="s">
        <v>4704</v>
      </c>
      <c r="D689" s="0" t="s">
        <v>4705</v>
      </c>
    </row>
    <row customHeight="1" ht="11.25">
      <c r="A690" s="0">
        <v>690</v>
      </c>
      <c r="B690" s="0" t="s">
        <v>4703</v>
      </c>
      <c r="C690" s="0" t="s">
        <v>4150</v>
      </c>
      <c r="D690" s="0" t="s">
        <v>4706</v>
      </c>
    </row>
    <row customHeight="1" ht="11.25">
      <c r="A691" s="0">
        <v>691</v>
      </c>
      <c r="B691" s="0" t="s">
        <v>4703</v>
      </c>
      <c r="C691" s="0" t="s">
        <v>4707</v>
      </c>
      <c r="D691" s="0" t="s">
        <v>4708</v>
      </c>
    </row>
    <row customHeight="1" ht="11.25">
      <c r="A692" s="0">
        <v>692</v>
      </c>
      <c r="B692" s="0" t="s">
        <v>4703</v>
      </c>
      <c r="C692" s="0" t="s">
        <v>4709</v>
      </c>
      <c r="D692" s="0" t="s">
        <v>4710</v>
      </c>
    </row>
    <row customHeight="1" ht="11.25">
      <c r="A693" s="0">
        <v>693</v>
      </c>
      <c r="B693" s="0" t="s">
        <v>4703</v>
      </c>
      <c r="C693" s="0" t="s">
        <v>3642</v>
      </c>
      <c r="D693" s="0" t="s">
        <v>4711</v>
      </c>
    </row>
    <row customHeight="1" ht="11.25">
      <c r="A694" s="0">
        <v>694</v>
      </c>
      <c r="B694" s="0" t="s">
        <v>4703</v>
      </c>
      <c r="C694" s="0" t="s">
        <v>4712</v>
      </c>
      <c r="D694" s="0" t="s">
        <v>4713</v>
      </c>
    </row>
    <row customHeight="1" ht="11.25">
      <c r="A695" s="0">
        <v>695</v>
      </c>
      <c r="B695" s="0" t="s">
        <v>4703</v>
      </c>
      <c r="C695" s="0" t="s">
        <v>4686</v>
      </c>
      <c r="D695" s="0" t="s">
        <v>4714</v>
      </c>
    </row>
    <row customHeight="1" ht="11.25">
      <c r="A696" s="0">
        <v>696</v>
      </c>
      <c r="B696" s="0" t="s">
        <v>4703</v>
      </c>
      <c r="C696" s="0" t="s">
        <v>4715</v>
      </c>
      <c r="D696" s="0" t="s">
        <v>4716</v>
      </c>
    </row>
    <row customHeight="1" ht="11.25">
      <c r="A697" s="0">
        <v>697</v>
      </c>
      <c r="B697" s="0" t="s">
        <v>4703</v>
      </c>
      <c r="C697" s="0" t="s">
        <v>4717</v>
      </c>
      <c r="D697" s="0" t="s">
        <v>4718</v>
      </c>
    </row>
    <row customHeight="1" ht="11.25">
      <c r="A698" s="0">
        <v>698</v>
      </c>
      <c r="B698" s="0" t="s">
        <v>4703</v>
      </c>
      <c r="C698" s="0" t="s">
        <v>4719</v>
      </c>
      <c r="D698" s="0" t="s">
        <v>4720</v>
      </c>
    </row>
    <row customHeight="1" ht="11.25">
      <c r="A699" s="0">
        <v>699</v>
      </c>
      <c r="B699" s="0" t="s">
        <v>4703</v>
      </c>
      <c r="C699" s="0" t="s">
        <v>3506</v>
      </c>
      <c r="D699" s="0" t="s">
        <v>4721</v>
      </c>
    </row>
    <row customHeight="1" ht="11.25">
      <c r="A700" s="0">
        <v>700</v>
      </c>
      <c r="B700" s="0" t="s">
        <v>4703</v>
      </c>
      <c r="C700" s="0" t="s">
        <v>4722</v>
      </c>
      <c r="D700" s="0" t="s">
        <v>4723</v>
      </c>
    </row>
    <row customHeight="1" ht="11.25">
      <c r="A701" s="0">
        <v>701</v>
      </c>
      <c r="B701" s="0" t="s">
        <v>4703</v>
      </c>
      <c r="C701" s="0" t="s">
        <v>4259</v>
      </c>
      <c r="D701" s="0" t="s">
        <v>4724</v>
      </c>
    </row>
    <row customHeight="1" ht="11.25">
      <c r="A702" s="0">
        <v>702</v>
      </c>
      <c r="B702" s="0" t="s">
        <v>4703</v>
      </c>
      <c r="C702" s="0" t="s">
        <v>4725</v>
      </c>
      <c r="D702" s="0" t="s">
        <v>4726</v>
      </c>
    </row>
    <row customHeight="1" ht="11.25">
      <c r="A703" s="0">
        <v>703</v>
      </c>
      <c r="B703" s="0" t="s">
        <v>4703</v>
      </c>
      <c r="C703" s="0" t="s">
        <v>4727</v>
      </c>
      <c r="D703" s="0" t="s">
        <v>4728</v>
      </c>
    </row>
    <row customHeight="1" ht="11.25">
      <c r="A704" s="0">
        <v>704</v>
      </c>
      <c r="B704" s="0" t="s">
        <v>4703</v>
      </c>
      <c r="C704" s="0" t="s">
        <v>4729</v>
      </c>
      <c r="D704" s="0" t="s">
        <v>4730</v>
      </c>
    </row>
    <row customHeight="1" ht="11.25">
      <c r="A705" s="0">
        <v>705</v>
      </c>
      <c r="B705" s="0" t="s">
        <v>4703</v>
      </c>
      <c r="C705" s="0" t="s">
        <v>4731</v>
      </c>
      <c r="D705" s="0" t="s">
        <v>4732</v>
      </c>
    </row>
    <row customHeight="1" ht="11.25">
      <c r="A706" s="0">
        <v>706</v>
      </c>
      <c r="B706" s="0" t="s">
        <v>4703</v>
      </c>
      <c r="C706" s="0" t="s">
        <v>4733</v>
      </c>
      <c r="D706" s="0" t="s">
        <v>4734</v>
      </c>
    </row>
    <row customHeight="1" ht="11.25">
      <c r="A707" s="0">
        <v>707</v>
      </c>
      <c r="B707" s="0" t="s">
        <v>4703</v>
      </c>
      <c r="C707" s="0" t="s">
        <v>4703</v>
      </c>
      <c r="D707" s="0" t="s">
        <v>4735</v>
      </c>
    </row>
    <row customHeight="1" ht="11.25">
      <c r="A708" s="0">
        <v>708</v>
      </c>
      <c r="B708" s="0" t="s">
        <v>4703</v>
      </c>
      <c r="C708" s="0" t="s">
        <v>4736</v>
      </c>
      <c r="D708" s="0" t="s">
        <v>4737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26F16-953A-9FA6-F777-0.001E95A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4738</v>
      </c>
      <c r="B1" s="836" t="s">
        <v>4739</v>
      </c>
      <c r="C1" s="836" t="s">
        <v>1184</v>
      </c>
    </row>
    <row customHeight="1" ht="11.25">
      <c r="A2" s="836">
        <v>4189678</v>
      </c>
      <c r="B2" s="836" t="s">
        <v>4740</v>
      </c>
      <c r="C2" s="836" t="s">
        <v>4741</v>
      </c>
    </row>
    <row customHeight="1" ht="11.25">
      <c r="A3" s="836">
        <v>4190415</v>
      </c>
      <c r="B3" s="836" t="s">
        <v>4742</v>
      </c>
      <c r="C3" s="836" t="s">
        <v>4741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069A0F-4435-2C34-51AD-0.77F129B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4743</v>
      </c>
      <c r="B1" s="164" t="s">
        <v>4744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F4EDB-EFF2-9074-278C-0.A44379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4745</v>
      </c>
      <c r="B1" s="0" t="b">
        <v>1</v>
      </c>
    </row>
    <row customHeight="1" ht="11.25">
      <c r="A2" s="0" t="s">
        <v>4746</v>
      </c>
      <c r="B2" s="0" t="b">
        <v>0</v>
      </c>
    </row>
    <row customHeight="1" ht="11.25">
      <c r="A3" s="0" t="s">
        <v>4747</v>
      </c>
      <c r="B3" s="0" t="b">
        <v>1</v>
      </c>
    </row>
    <row customHeight="1" ht="11.25">
      <c r="A4" s="0" t="s">
        <v>4748</v>
      </c>
      <c r="B4" s="0" t="b">
        <v>0</v>
      </c>
    </row>
    <row customHeight="1" ht="11.25">
      <c r="A5" s="0" t="s">
        <v>4749</v>
      </c>
      <c r="B5" s="0" t="b">
        <v>0</v>
      </c>
    </row>
    <row customHeight="1" ht="11.25">
      <c r="A6" s="0" t="s">
        <v>4750</v>
      </c>
      <c r="B6" s="0" t="b">
        <v>0</v>
      </c>
    </row>
    <row customHeight="1" ht="11.25">
      <c r="A7" s="0" t="s">
        <v>4751</v>
      </c>
      <c r="B7" s="0" t="b">
        <v>0</v>
      </c>
    </row>
    <row customHeight="1" ht="11.25">
      <c r="A8" s="0" t="s">
        <v>4752</v>
      </c>
      <c r="B8" s="0" t="b">
        <v>0</v>
      </c>
    </row>
    <row customHeight="1" ht="11.25">
      <c r="A9" s="0" t="s">
        <v>4753</v>
      </c>
      <c r="B9" s="0" t="b">
        <v>0</v>
      </c>
    </row>
    <row customHeight="1" ht="11.25">
      <c r="A10" s="0" t="s">
        <v>4754</v>
      </c>
      <c r="B10" s="0" t="b">
        <v>0</v>
      </c>
    </row>
    <row customHeight="1" ht="11.25">
      <c r="A11" s="0" t="s">
        <v>4755</v>
      </c>
      <c r="B11" s="0" t="b">
        <v>0</v>
      </c>
    </row>
    <row customHeight="1" ht="11.25">
      <c r="A12" s="0" t="s">
        <v>4756</v>
      </c>
      <c r="B12" s="0" t="b">
        <v>1</v>
      </c>
    </row>
    <row customHeight="1" ht="11.25">
      <c r="A13" s="0" t="s">
        <v>4757</v>
      </c>
      <c r="B13" s="0" t="b">
        <v>0</v>
      </c>
    </row>
    <row customHeight="1" ht="11.25">
      <c r="A14" s="0" t="s">
        <v>4758</v>
      </c>
      <c r="B14" s="0" t="b">
        <v>0</v>
      </c>
    </row>
    <row customHeight="1" ht="11.25">
      <c r="A15" s="0" t="s">
        <v>4759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116E8-747A-9476-726C-0.FA7A5DB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1D8DB-979F-BD47-8BE4-0.CEB43F4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4760</v>
      </c>
      <c r="B1" s="68" t="s">
        <v>4761</v>
      </c>
    </row>
    <row customHeight="1" ht="11.25">
      <c r="A2" s="65" t="s">
        <v>4762</v>
      </c>
      <c r="B2" s="65" t="s">
        <v>4763</v>
      </c>
    </row>
    <row customHeight="1" ht="11.25">
      <c r="A3" s="65" t="s">
        <v>4764</v>
      </c>
      <c r="B3" s="65" t="s">
        <v>4765</v>
      </c>
    </row>
    <row customHeight="1" ht="11.25">
      <c r="A4" s="65" t="s">
        <v>4766</v>
      </c>
      <c r="B4" s="65" t="s">
        <v>4767</v>
      </c>
    </row>
    <row customHeight="1" ht="11.25">
      <c r="A5" s="65" t="s">
        <v>4768</v>
      </c>
      <c r="B5" s="65" t="s">
        <v>4769</v>
      </c>
    </row>
    <row customHeight="1" ht="11.25">
      <c r="A6" s="65" t="s">
        <v>4770</v>
      </c>
      <c r="B6" s="65" t="s">
        <v>4771</v>
      </c>
    </row>
    <row customHeight="1" ht="11.25">
      <c r="A7" s="65" t="s">
        <v>4772</v>
      </c>
      <c r="B7" s="65" t="s">
        <v>4773</v>
      </c>
    </row>
    <row customHeight="1" ht="11.25">
      <c r="A8" s="65" t="s">
        <v>4774</v>
      </c>
      <c r="B8" s="65" t="s">
        <v>4775</v>
      </c>
    </row>
    <row customHeight="1" ht="11.25">
      <c r="A9" s="65" t="s">
        <v>4776</v>
      </c>
      <c r="B9" s="65" t="s">
        <v>4777</v>
      </c>
    </row>
    <row customHeight="1" ht="11.25">
      <c r="A10" s="65" t="s">
        <v>4778</v>
      </c>
      <c r="B10" s="65" t="s">
        <v>4779</v>
      </c>
    </row>
    <row customHeight="1" ht="11.25">
      <c r="A11" s="65" t="s">
        <v>4780</v>
      </c>
      <c r="B11" s="65" t="s">
        <v>4781</v>
      </c>
    </row>
    <row customHeight="1" ht="11.25">
      <c r="A12" s="65" t="s">
        <v>4782</v>
      </c>
      <c r="B12" s="65" t="s">
        <v>4783</v>
      </c>
    </row>
    <row customHeight="1" ht="11.25">
      <c r="A13" s="65" t="s">
        <v>4784</v>
      </c>
      <c r="B13" s="65" t="s">
        <v>4785</v>
      </c>
    </row>
    <row customHeight="1" ht="11.25">
      <c r="A14" s="65" t="s">
        <v>4786</v>
      </c>
      <c r="B14" s="65" t="s">
        <v>4787</v>
      </c>
    </row>
    <row customHeight="1" ht="11.25">
      <c r="A15" s="65" t="s">
        <v>4788</v>
      </c>
      <c r="B15" s="65" t="s">
        <v>4789</v>
      </c>
    </row>
    <row customHeight="1" ht="11.25">
      <c r="A16" s="65" t="s">
        <v>4790</v>
      </c>
      <c r="B16" s="65" t="s">
        <v>4791</v>
      </c>
    </row>
    <row customHeight="1" ht="11.25">
      <c r="A17" s="65" t="s">
        <v>4792</v>
      </c>
      <c r="B17" s="65" t="s">
        <v>4793</v>
      </c>
    </row>
    <row customHeight="1" ht="11.25">
      <c r="A18" s="65" t="s">
        <v>4794</v>
      </c>
      <c r="B18" s="65" t="s">
        <v>4795</v>
      </c>
    </row>
    <row customHeight="1" ht="11.25">
      <c r="A19" s="65" t="s">
        <v>4796</v>
      </c>
      <c r="B19" s="65" t="s">
        <v>4797</v>
      </c>
    </row>
    <row customHeight="1" ht="11.25">
      <c r="A20" s="65" t="s">
        <v>4798</v>
      </c>
      <c r="B20" s="65" t="s">
        <v>4799</v>
      </c>
    </row>
    <row customHeight="1" ht="11.25">
      <c r="A21" s="65" t="s">
        <v>4800</v>
      </c>
      <c r="B21" s="65" t="s">
        <v>4801</v>
      </c>
    </row>
    <row customHeight="1" ht="11.25">
      <c r="A22" s="65" t="s">
        <v>4802</v>
      </c>
      <c r="B22" s="65" t="s">
        <v>4803</v>
      </c>
    </row>
    <row customHeight="1" ht="11.25">
      <c r="A23" s="65" t="s">
        <v>4804</v>
      </c>
      <c r="B23" s="65" t="s">
        <v>4805</v>
      </c>
    </row>
    <row customHeight="1" ht="11.25">
      <c r="A24" s="65" t="s">
        <v>4806</v>
      </c>
      <c r="B24" s="65" t="s">
        <v>4807</v>
      </c>
    </row>
    <row customHeight="1" ht="11.25">
      <c r="A25" s="65" t="s">
        <v>4808</v>
      </c>
      <c r="B25" s="65" t="s">
        <v>4809</v>
      </c>
    </row>
    <row customHeight="1" ht="11.25">
      <c r="A26" s="65" t="s">
        <v>4810</v>
      </c>
      <c r="B26" s="65" t="s">
        <v>4811</v>
      </c>
    </row>
    <row customHeight="1" ht="11.25">
      <c r="A27" s="65" t="s">
        <v>4812</v>
      </c>
      <c r="B27" s="65" t="s">
        <v>4813</v>
      </c>
    </row>
    <row customHeight="1" ht="11.25">
      <c r="A28" s="65" t="s">
        <v>4814</v>
      </c>
      <c r="B28" s="65" t="s">
        <v>4815</v>
      </c>
    </row>
    <row customHeight="1" ht="11.25">
      <c r="A29" s="65" t="s">
        <v>4816</v>
      </c>
      <c r="B29" s="65" t="s">
        <v>4817</v>
      </c>
    </row>
    <row customHeight="1" ht="11.25">
      <c r="A30" s="65" t="s">
        <v>4818</v>
      </c>
      <c r="B30" s="65" t="s">
        <v>4819</v>
      </c>
    </row>
    <row customHeight="1" ht="11.25">
      <c r="A31" s="65" t="s">
        <v>4820</v>
      </c>
      <c r="B31" s="65" t="s">
        <v>4821</v>
      </c>
    </row>
    <row customHeight="1" ht="11.25">
      <c r="A32" s="65" t="s">
        <v>4822</v>
      </c>
      <c r="B32" s="65" t="s">
        <v>4823</v>
      </c>
    </row>
    <row customHeight="1" ht="11.25">
      <c r="A33" s="65" t="s">
        <v>4824</v>
      </c>
      <c r="B33" s="65" t="s">
        <v>4825</v>
      </c>
    </row>
    <row customHeight="1" ht="11.25">
      <c r="A34" s="65" t="s">
        <v>4826</v>
      </c>
      <c r="B34" s="65" t="s">
        <v>4827</v>
      </c>
    </row>
    <row customHeight="1" ht="11.25">
      <c r="A35" s="65" t="s">
        <v>4828</v>
      </c>
      <c r="B35" s="65" t="s">
        <v>4829</v>
      </c>
    </row>
    <row customHeight="1" ht="11.25">
      <c r="A36" s="65" t="s">
        <v>4830</v>
      </c>
      <c r="B36" s="65" t="s">
        <v>4831</v>
      </c>
    </row>
    <row customHeight="1" ht="11.25">
      <c r="A37" s="65" t="s">
        <v>4832</v>
      </c>
      <c r="B37" s="65" t="s">
        <v>4833</v>
      </c>
    </row>
    <row customHeight="1" ht="11.25">
      <c r="A38" s="65" t="s">
        <v>4834</v>
      </c>
      <c r="B38" s="65" t="s">
        <v>4835</v>
      </c>
    </row>
    <row customHeight="1" ht="11.25">
      <c r="A39" s="65" t="s">
        <v>4836</v>
      </c>
      <c r="B39" s="65" t="s">
        <v>4837</v>
      </c>
    </row>
    <row customHeight="1" ht="11.25">
      <c r="A40" s="65" t="s">
        <v>4838</v>
      </c>
      <c r="B40" s="65" t="s">
        <v>4839</v>
      </c>
    </row>
    <row customHeight="1" ht="11.25">
      <c r="A41" s="65" t="s">
        <v>4840</v>
      </c>
      <c r="B41" s="65" t="s">
        <v>4841</v>
      </c>
    </row>
    <row customHeight="1" ht="11.25">
      <c r="A42" s="65" t="s">
        <v>4842</v>
      </c>
      <c r="B42" s="65" t="s">
        <v>4843</v>
      </c>
    </row>
    <row customHeight="1" ht="11.25">
      <c r="A43" s="65" t="s">
        <v>4844</v>
      </c>
      <c r="B43" s="65" t="s">
        <v>4845</v>
      </c>
    </row>
    <row customHeight="1" ht="11.25">
      <c r="A44" s="65" t="s">
        <v>4846</v>
      </c>
      <c r="B44" s="65" t="s">
        <v>4847</v>
      </c>
    </row>
    <row customHeight="1" ht="11.25">
      <c r="A45" s="65" t="s">
        <v>4848</v>
      </c>
      <c r="B45" s="65" t="s">
        <v>4849</v>
      </c>
    </row>
    <row customHeight="1" ht="11.25">
      <c r="A46" s="65" t="s">
        <v>4850</v>
      </c>
      <c r="B46" s="65" t="s">
        <v>4851</v>
      </c>
    </row>
    <row customHeight="1" ht="11.25">
      <c r="A47" s="65" t="s">
        <v>4852</v>
      </c>
      <c r="B47" s="65" t="s">
        <v>4853</v>
      </c>
    </row>
    <row customHeight="1" ht="11.25">
      <c r="A48" s="65" t="s">
        <v>4854</v>
      </c>
      <c r="B48" s="65" t="s">
        <v>4855</v>
      </c>
    </row>
    <row customHeight="1" ht="11.25">
      <c r="A49" s="65" t="s">
        <v>4856</v>
      </c>
      <c r="B49" s="65" t="s">
        <v>4857</v>
      </c>
    </row>
    <row customHeight="1" ht="11.25">
      <c r="A50" s="65" t="s">
        <v>4858</v>
      </c>
      <c r="B50" s="65" t="s">
        <v>4859</v>
      </c>
    </row>
    <row customHeight="1" ht="11.25">
      <c r="A51" s="65" t="s">
        <v>4860</v>
      </c>
      <c r="B51" s="65" t="s">
        <v>4861</v>
      </c>
    </row>
    <row customHeight="1" ht="11.25">
      <c r="A52" s="65" t="s">
        <v>4862</v>
      </c>
      <c r="B52" s="65" t="s">
        <v>4863</v>
      </c>
    </row>
    <row customHeight="1" ht="11.25">
      <c r="A53" s="65" t="s">
        <v>4864</v>
      </c>
      <c r="B53" s="65" t="s">
        <v>4865</v>
      </c>
    </row>
    <row customHeight="1" ht="11.25">
      <c r="A54" s="65" t="s">
        <v>4866</v>
      </c>
      <c r="B54" s="65" t="s">
        <v>4867</v>
      </c>
    </row>
    <row customHeight="1" ht="11.25">
      <c r="A55" s="65" t="s">
        <v>4868</v>
      </c>
      <c r="B55" s="65" t="s">
        <v>4869</v>
      </c>
    </row>
    <row customHeight="1" ht="11.25">
      <c r="A56" s="65" t="s">
        <v>4870</v>
      </c>
      <c r="B56" s="65" t="s">
        <v>4871</v>
      </c>
    </row>
    <row customHeight="1" ht="11.25">
      <c r="A57" s="65" t="s">
        <v>4872</v>
      </c>
      <c r="B57" s="65" t="s">
        <v>4873</v>
      </c>
    </row>
    <row customHeight="1" ht="11.25">
      <c r="A58" s="65" t="s">
        <v>4874</v>
      </c>
      <c r="B58" s="65" t="s">
        <v>4875</v>
      </c>
    </row>
    <row customHeight="1" ht="11.25">
      <c r="A59" s="65" t="s">
        <v>4876</v>
      </c>
      <c r="B59" s="65" t="s">
        <v>4877</v>
      </c>
    </row>
    <row customHeight="1" ht="11.25">
      <c r="A60" s="65" t="s">
        <v>4878</v>
      </c>
      <c r="B60" s="65" t="s">
        <v>4879</v>
      </c>
    </row>
    <row customHeight="1" ht="11.25">
      <c r="A61" s="65"/>
      <c r="B61" s="65" t="s">
        <v>4880</v>
      </c>
    </row>
    <row customHeight="1" ht="11.25">
      <c r="A62" s="65"/>
      <c r="B62" s="65" t="s">
        <v>4881</v>
      </c>
    </row>
    <row customHeight="1" ht="11.25">
      <c r="A63" s="65"/>
      <c r="B63" s="65" t="s">
        <v>4882</v>
      </c>
    </row>
    <row customHeight="1" ht="11.25">
      <c r="A64" s="65"/>
      <c r="B64" s="65" t="s">
        <v>4883</v>
      </c>
    </row>
    <row customHeight="1" ht="11.25">
      <c r="A65" s="65"/>
      <c r="B65" s="65" t="s">
        <v>4884</v>
      </c>
    </row>
    <row customHeight="1" ht="11.25">
      <c r="A66" s="65"/>
      <c r="B66" s="65" t="s">
        <v>4885</v>
      </c>
    </row>
    <row customHeight="1" ht="11.25">
      <c r="A67" s="65"/>
      <c r="B67" s="65" t="s">
        <v>4886</v>
      </c>
    </row>
    <row customHeight="1" ht="11.25">
      <c r="A68" s="65"/>
      <c r="B68" s="65" t="s">
        <v>4887</v>
      </c>
    </row>
    <row customHeight="1" ht="11.25">
      <c r="A69" s="65"/>
      <c r="B69" s="65" t="s">
        <v>4888</v>
      </c>
    </row>
    <row customHeight="1" ht="11.25">
      <c r="A70" s="65"/>
      <c r="B70" s="65" t="s">
        <v>4889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10346-BFE3-1359-1269-0.A0A0117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4890</v>
      </c>
    </row>
    <row customHeight="1" ht="90">
      <c r="B2" s="95" t="s">
        <v>4891</v>
      </c>
    </row>
    <row customHeight="1" ht="67.5">
      <c r="B3" s="95" t="s">
        <v>4892</v>
      </c>
    </row>
    <row customHeight="1" ht="33.75">
      <c r="B4" s="95" t="s">
        <v>4893</v>
      </c>
    </row>
    <row customHeight="1" ht="11.25">
      <c r="B5" s="95" t="s">
        <v>4894</v>
      </c>
    </row>
    <row customHeight="1" ht="22.5">
      <c r="B6" s="95" t="s">
        <v>4895</v>
      </c>
    </row>
    <row customHeight="1" ht="22.5">
      <c r="B7" s="95" t="s">
        <v>4896</v>
      </c>
    </row>
    <row customHeight="1" ht="22.5">
      <c r="B8" s="95" t="s">
        <v>4897</v>
      </c>
    </row>
    <row customHeight="1" ht="22.5">
      <c r="B9" s="95" t="s">
        <v>4898</v>
      </c>
    </row>
    <row customHeight="1" ht="56.25">
      <c r="B10" s="95" t="s">
        <v>4899</v>
      </c>
    </row>
    <row customHeight="1" ht="12.75">
      <c r="B11" s="160" t="s">
        <v>4900</v>
      </c>
    </row>
    <row customHeight="1" ht="11.25">
      <c r="B12" s="94" t="s">
        <v>4901</v>
      </c>
    </row>
    <row customHeight="1" ht="22.5">
      <c r="B13" s="95" t="s">
        <v>4902</v>
      </c>
    </row>
    <row customHeight="1" ht="67.5">
      <c r="B14" s="95" t="s">
        <v>4903</v>
      </c>
    </row>
    <row customHeight="1" ht="22.5">
      <c r="B15" s="95" t="s">
        <v>4904</v>
      </c>
    </row>
    <row customHeight="1" ht="11.25">
      <c r="B16" s="94" t="s">
        <v>4905</v>
      </c>
      <c r="D16" s="101"/>
    </row>
    <row customHeight="1" ht="33.75">
      <c r="B17" s="95" t="s">
        <v>4906</v>
      </c>
    </row>
    <row customHeight="1" ht="33.75">
      <c r="B18" s="95" t="s">
        <v>4907</v>
      </c>
    </row>
    <row customHeight="1" ht="11.25">
      <c r="B19" s="95" t="s">
        <v>4908</v>
      </c>
    </row>
    <row customHeight="1" ht="33.75">
      <c r="B20" s="95" t="s">
        <v>4909</v>
      </c>
    </row>
    <row customHeight="1" ht="11.25">
      <c r="B21" s="94" t="s">
        <v>4910</v>
      </c>
    </row>
    <row customHeight="1" ht="11.25">
      <c r="B22" s="95" t="s">
        <v>4911</v>
      </c>
    </row>
    <row r="24" customHeight="1" ht="22.5">
      <c r="B24" s="162" t="s">
        <v>4912</v>
      </c>
    </row>
    <row r="26" customHeight="1" ht="11.25">
      <c r="B26" s="94" t="s">
        <v>4913</v>
      </c>
    </row>
    <row customHeight="1" ht="22.5">
      <c r="B27" s="161" t="s">
        <v>393</v>
      </c>
    </row>
    <row customHeight="1" ht="56.25">
      <c r="B28" s="161" t="s">
        <v>4914</v>
      </c>
    </row>
    <row customHeight="1" ht="11.25">
      <c r="B29" s="211" t="s">
        <v>4915</v>
      </c>
    </row>
    <row customHeight="1" ht="22.5">
      <c r="B30" s="161" t="s">
        <v>4916</v>
      </c>
    </row>
    <row r="32" customHeight="1" ht="11.25">
      <c r="A32" s="189"/>
      <c r="B32" s="190" t="s">
        <v>4917</v>
      </c>
    </row>
    <row customHeight="1" ht="14.25">
      <c r="A33" s="191">
        <v>1</v>
      </c>
      <c r="B33" s="192" t="s">
        <v>4918</v>
      </c>
    </row>
    <row customHeight="1" ht="14.25">
      <c r="A34" s="191">
        <v>2</v>
      </c>
      <c r="B34" s="192" t="s">
        <v>4919</v>
      </c>
    </row>
    <row customHeight="1" ht="11.25">
      <c r="B35" s="190" t="s">
        <v>4920</v>
      </c>
    </row>
    <row customHeight="1" ht="11.25">
      <c r="B36" s="192" t="s">
        <v>4921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D20CA-FCB1-118E-7D86-0.1D11F69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108</v>
      </c>
      <c r="E2" s="2236"/>
      <c r="F2" s="1626"/>
      <c r="G2" s="1621" t="s">
        <v>108</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Муниципальное унитарное предприятие "Югорскэнергогаз"</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297</v>
      </c>
      <c r="E10" s="2220"/>
      <c r="F10" s="2220"/>
      <c r="G10" s="2220"/>
      <c r="H10" s="2220"/>
      <c r="I10" s="2220"/>
      <c r="J10" s="2224" t="s">
        <v>298</v>
      </c>
      <c r="V10" s="1608">
        <v>14</v>
      </c>
    </row>
    <row customHeight="1" ht="27.299999999999997">
      <c r="C11" s="1517"/>
      <c r="D11" s="2128" t="s">
        <v>90</v>
      </c>
      <c r="E11" s="2224" t="s">
        <v>104</v>
      </c>
      <c r="F11" s="2193" t="s">
        <v>90</v>
      </c>
      <c r="G11" s="2194"/>
      <c r="H11" s="2176" t="s">
        <v>382</v>
      </c>
      <c r="I11" s="2176" t="s">
        <v>383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108</v>
      </c>
      <c r="E14" s="2236"/>
      <c r="F14" s="1618"/>
      <c r="G14" s="1617" t="s">
        <v>108</v>
      </c>
      <c r="H14" s="1624"/>
      <c r="I14" s="1622"/>
      <c r="J14" s="2170" t="s">
        <v>384</v>
      </c>
      <c r="K14" s="1608"/>
      <c r="R14" s="501" t="s">
        <v>378</v>
      </c>
      <c r="S14" s="501" t="s">
        <v>378</v>
      </c>
      <c r="V14" s="1608">
        <v>14</v>
      </c>
    </row>
    <row customHeight="1" ht="14.699999999999998">
      <c r="A15" s="1608"/>
      <c r="C15" s="1517"/>
      <c r="D15" s="2235"/>
      <c r="E15" s="2237"/>
      <c r="F15" s="406"/>
      <c r="G15" s="870"/>
      <c r="H15" s="870" t="s">
        <v>380</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