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30.12\служба ито\ Общая  - СИТО\ САЙТ\ПЭО\29.04.2022\ВС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1_flag_index_1">Лист1!$G$39:$H$39</definedName>
    <definedName name="List01_flag_index_2">Лист1!$G$41:$H$41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/>
  <c r="G62" i="1"/>
  <c r="G58" i="1"/>
  <c r="G42" i="1"/>
  <c r="G29" i="1"/>
  <c r="G27" i="1"/>
  <c r="G26" i="1"/>
  <c r="G25" i="1"/>
  <c r="G24" i="1" s="1"/>
  <c r="G18" i="1" s="1"/>
  <c r="G21" i="1"/>
  <c r="G16" i="1"/>
  <c r="G15" i="1"/>
  <c r="K41" i="1"/>
  <c r="K39" i="1"/>
  <c r="G54" i="1" l="1"/>
  <c r="G77" i="1" s="1"/>
</calcChain>
</file>

<file path=xl/comments1.xml><?xml version="1.0" encoding="utf-8"?>
<comments xmlns="http://schemas.openxmlformats.org/spreadsheetml/2006/main">
  <authors>
    <author>User</author>
  </authors>
  <commentLis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<sst xmlns="http://schemas.openxmlformats.org/spreadsheetml/2006/main" count="187" uniqueCount="139">
  <si>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</si>
  <si>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</si>
  <si>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</si>
  <si>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</si>
  <si>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</si>
  <si>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</si>
  <si>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</si>
  <si>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</si>
  <si>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</si>
  <si>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</si>
  <si>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</si>
  <si>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</si>
  <si>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</si>
  <si>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</si>
  <si>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</si>
  <si>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</si>
  <si>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</si>
  <si>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</si>
  <si>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регулируемого вида деятельности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</si>
  <si>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</si>
  <si>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</si>
  <si>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</si>
  <si>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</si>
  <si>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</si>
  <si>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</si>
  <si>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</si>
  <si>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</si>
  <si>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</si>
  <si>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</si>
  <si>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</si>
  <si>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</si>
  <si>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</si>
  <si>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</si>
  <si>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</si>
  <si>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</si>
  <si>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</si>
  <si>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</si>
  <si>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</si>
  <si>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</si>
  <si>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</si>
  <si>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</si>
  <si>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</si>
  <si>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</si>
  <si>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</si>
  <si>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</si>
  <si>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</si>
  <si>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</si>
  <si>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</si>
  <si>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</si>
  <si>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</si>
  <si>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</si>
  <si>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</si>
  <si>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</si>
  <si>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</si>
  <si>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Указывается общая сумма общепроизводственных расходов.</t>
  </si>
  <si>
    <t>3.8.1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</si>
  <si>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</si>
  <si>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</si>
  <si>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3.8.2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</si>
  <si>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</si>
  <si>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</si>
  <si>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3.9</t>
  </si>
  <si>
    <t>Общехозяйственные расходы, в том числе:</t>
  </si>
  <si>
    <t>Указывается общая сумма общехозяйственных расходов.</t>
  </si>
  <si>
    <t>3.9.1</t>
  </si>
  <si>
    <t>Указываются расходы на текущий ремонт, отнесенные к общехозяйственным расходам.</t>
  </si>
  <si>
    <t>3.9.2</t>
  </si>
  <si>
    <t>Указываются расходы на капитальный ремонт, отнесенные к общехозяйственным расходам.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</si>
  <si>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</si>
  <si>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</si>
  <si>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</si>
  <si>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</si>
  <si>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</si>
  <si>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</si>
  <si>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</si>
  <si>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</si>
  <si>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</si>
  <si>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3.12.0</t>
  </si>
  <si>
    <t>SUM_CALC</t>
  </si>
  <si>
    <t>О</t>
  </si>
  <si>
    <t>3.12.1</t>
  </si>
  <si>
    <t>Прочие расходы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</si>
  <si>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</si>
  <si>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</si>
  <si>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</si>
  <si>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</si>
  <si>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</si>
  <si>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</si>
  <si>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</si>
  <si>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</si>
  <si>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</si>
  <si>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</si>
  <si>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</si>
  <si>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</si>
  <si>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</si>
  <si>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</si>
  <si>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</si>
  <si>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</si>
  <si>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</si>
  <si>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</si>
  <si>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</si>
  <si>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</si>
  <si>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</si>
  <si>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https://portal.eias.ru/Portal/DownloadPage.aspx?type=12&amp;guid=77cdcd87-c75e-4188-8430-381a3379adaa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</si>
  <si>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</si>
  <si>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</si>
  <si>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</si>
  <si>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</si>
  <si>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</si>
  <si>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</si>
  <si>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</si>
  <si>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</si>
  <si>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</si>
  <si>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</si>
  <si>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Указывается общий объем отпущенной потребителям воды.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</si>
  <si>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</si>
  <si>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</si>
  <si>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</si>
  <si>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</si>
  <si>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</si>
  <si>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</si>
  <si>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</si>
  <si>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</si>
  <si>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</si>
  <si>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</si>
  <si>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</si>
  <si>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</si>
  <si>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</si>
  <si>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</si>
  <si>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</si>
  <si>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15.1</t>
  </si>
  <si>
    <t>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</si>
  <si>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</si>
  <si>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16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</si>
  <si>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</si>
  <si>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</si>
  <si>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16.0</t>
  </si>
  <si>
    <t>Добавить производственный объект</t>
  </si>
  <si>
    <t>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</si>
</sst>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9"/>
      <color indexed="81"/>
      <name val="Tahoma"/>
      <family val="2"/>
      <charset val="204"/>
    </font>
    <font>
      <sz val="15"/>
      <name val="Tahoma"/>
      <family val="2"/>
      <charset val="204"/>
    </font>
    <font>
      <sz val="11"/>
      <name val="Wingdings 2"/>
      <family val="1"/>
      <charset val="2"/>
    </font>
    <font>
      <u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5" fillId="0" borderId="5" applyBorder="0">
      <alignment horizontal="center" vertical="center" wrapText="1"/>
    </xf>
    <xf numFmtId="49" fontId="6" fillId="2" borderId="0" applyBorder="0">
      <alignment vertical="top"/>
    </xf>
    <xf numFmtId="0" fontId="1" fillId="0" borderId="0"/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49" fontId="2" fillId="3" borderId="0" xfId="1" applyNumberFormat="1" applyFont="1" applyFill="1" applyBorder="1" applyAlignment="1" applyProtection="1">
      <alignment horizontal="center" vertical="top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vertical="center" wrapText="1"/>
    </xf>
    <xf numFmtId="0" fontId="2" fillId="3" borderId="0" xfId="1" applyFont="1" applyFill="1" applyAlignment="1" applyProtection="1">
      <alignment vertical="center" wrapText="1"/>
    </xf>
    <xf numFmtId="0" fontId="2" fillId="3" borderId="3" xfId="1" applyFont="1" applyFill="1" applyBorder="1" applyAlignment="1" applyProtection="1">
      <alignment vertical="center" wrapText="1"/>
    </xf>
    <xf numFmtId="0" fontId="4" fillId="3" borderId="2" xfId="2" applyFont="1" applyFill="1" applyBorder="1" applyAlignment="1">
      <alignment horizontal="left" vertical="center" wrapText="1" indent="1"/>
    </xf>
    <xf numFmtId="0" fontId="4" fillId="3" borderId="1" xfId="2" applyFont="1" applyFill="1" applyBorder="1" applyAlignment="1">
      <alignment horizontal="left" vertical="center" wrapText="1" indent="1"/>
    </xf>
    <xf numFmtId="0" fontId="4" fillId="3" borderId="4" xfId="2" applyFont="1" applyFill="1" applyBorder="1" applyAlignment="1">
      <alignment horizontal="left" vertical="center" wrapText="1" indent="1"/>
    </xf>
    <xf numFmtId="0" fontId="4" fillId="3" borderId="0" xfId="2" applyFont="1" applyFill="1" applyBorder="1" applyAlignment="1">
      <alignment vertical="center" wrapText="1"/>
    </xf>
    <xf numFmtId="0" fontId="4" fillId="3" borderId="0" xfId="2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4" xfId="3" applyFont="1" applyFill="1" applyBorder="1" applyAlignment="1" applyProtection="1">
      <alignment horizontal="left" vertical="top" wrapText="1"/>
    </xf>
    <xf numFmtId="0" fontId="2" fillId="3" borderId="1" xfId="3" applyFont="1" applyFill="1" applyBorder="1" applyAlignment="1" applyProtection="1">
      <alignment horizontal="center" vertical="center" wrapText="1"/>
    </xf>
    <xf numFmtId="49" fontId="2" fillId="3" borderId="0" xfId="1" applyNumberFormat="1" applyFont="1" applyFill="1" applyBorder="1" applyAlignment="1" applyProtection="1">
      <alignment horizontal="center" vertical="center" wrapText="1"/>
    </xf>
    <xf numFmtId="49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left" vertical="center" wrapText="1"/>
    </xf>
    <xf numFmtId="0" fontId="2" fillId="3" borderId="1" xfId="1" applyNumberFormat="1" applyFont="1" applyFill="1" applyBorder="1" applyAlignment="1" applyProtection="1">
      <alignment horizontal="right" vertical="center" wrapText="1"/>
    </xf>
    <xf numFmtId="0" fontId="2" fillId="3" borderId="1" xfId="1" applyFont="1" applyFill="1" applyBorder="1" applyAlignment="1" applyProtection="1">
      <alignment vertical="center" wrapText="1"/>
    </xf>
    <xf numFmtId="4" fontId="2" fillId="3" borderId="1" xfId="1" applyNumberFormat="1" applyFont="1" applyFill="1" applyBorder="1" applyAlignment="1" applyProtection="1">
      <alignment horizontal="right" vertical="center" wrapText="1"/>
    </xf>
    <xf numFmtId="0" fontId="2" fillId="3" borderId="1" xfId="1" applyFont="1" applyFill="1" applyBorder="1" applyAlignment="1" applyProtection="1">
      <alignment horizontal="left" vertical="center" wrapText="1" indent="1"/>
    </xf>
    <xf numFmtId="14" fontId="2" fillId="3" borderId="0" xfId="1" applyNumberFormat="1" applyFont="1" applyFill="1" applyBorder="1" applyAlignment="1" applyProtection="1">
      <alignment horizontal="center" vertical="center" wrapText="1"/>
    </xf>
    <xf numFmtId="49" fontId="5" fillId="3" borderId="0" xfId="4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left" vertical="center" wrapText="1" indent="2"/>
    </xf>
    <xf numFmtId="164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49" fontId="2" fillId="3" borderId="10" xfId="1" applyNumberFormat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49" fontId="2" fillId="3" borderId="1" xfId="5" applyNumberFormat="1" applyFont="1" applyFill="1" applyBorder="1" applyAlignment="1" applyProtection="1">
      <alignment horizontal="left" vertical="center" wrapText="1"/>
    </xf>
    <xf numFmtId="49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left" vertical="center" wrapText="1" indent="1"/>
    </xf>
    <xf numFmtId="0" fontId="2" fillId="3" borderId="9" xfId="1" applyFont="1" applyFill="1" applyBorder="1" applyAlignment="1" applyProtection="1">
      <alignment horizontal="center" vertical="center" wrapText="1"/>
    </xf>
    <xf numFmtId="4" fontId="2" fillId="3" borderId="9" xfId="1" applyNumberFormat="1" applyFont="1" applyFill="1" applyBorder="1" applyAlignment="1" applyProtection="1">
      <alignment horizontal="right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left" vertical="center" wrapText="1" indent="2"/>
    </xf>
    <xf numFmtId="49" fontId="2" fillId="3" borderId="1" xfId="1" applyNumberFormat="1" applyFont="1" applyFill="1" applyBorder="1" applyAlignment="1" applyProtection="1">
      <alignment vertical="center" wrapText="1"/>
    </xf>
    <xf numFmtId="0" fontId="2" fillId="3" borderId="9" xfId="1" applyFont="1" applyFill="1" applyBorder="1" applyAlignment="1" applyProtection="1">
      <alignment vertical="top" wrapText="1"/>
    </xf>
    <xf numFmtId="0" fontId="2" fillId="3" borderId="12" xfId="1" applyFont="1" applyFill="1" applyBorder="1" applyAlignment="1" applyProtection="1">
      <alignment vertical="top" wrapText="1"/>
    </xf>
    <xf numFmtId="49" fontId="2" fillId="3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2" fillId="4" borderId="4" xfId="1" applyNumberFormat="1" applyFont="1" applyFill="1" applyBorder="1" applyAlignment="1" applyProtection="1">
      <alignment vertical="center" wrapText="1"/>
    </xf>
    <xf numFmtId="0" fontId="2" fillId="4" borderId="13" xfId="1" applyFont="1" applyFill="1" applyBorder="1" applyAlignment="1" applyProtection="1">
      <alignment vertical="center" wrapText="1"/>
    </xf>
    <xf numFmtId="0" fontId="2" fillId="3" borderId="9" xfId="1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horizontal="left" vertical="center" wrapText="1" indent="1"/>
    </xf>
    <xf numFmtId="0" fontId="2" fillId="3" borderId="12" xfId="1" applyFont="1" applyFill="1" applyBorder="1" applyAlignment="1" applyProtection="1">
      <alignment vertical="center" wrapText="1"/>
    </xf>
    <xf numFmtId="0" fontId="2" fillId="3" borderId="11" xfId="1" applyFont="1" applyFill="1" applyBorder="1" applyAlignment="1" applyProtection="1">
      <alignment vertical="center" wrapText="1"/>
    </xf>
    <xf numFmtId="49" fontId="2" fillId="3" borderId="11" xfId="1" applyNumberFormat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left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49" fontId="2" fillId="3" borderId="11" xfId="1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 applyProtection="1">
      <alignment horizontal="right" vertical="top" wrapText="1"/>
    </xf>
    <xf numFmtId="0" fontId="8" fillId="3" borderId="0" xfId="1" applyFont="1" applyFill="1" applyAlignment="1" applyProtection="1">
      <alignment horizontal="left" vertical="top" wrapText="1"/>
    </xf>
    <xf numFmtId="0" fontId="2" fillId="3" borderId="0" xfId="1" applyFont="1" applyFill="1" applyAlignment="1" applyProtection="1">
      <alignment horizontal="left" vertical="center" wrapText="1"/>
    </xf>
    <xf numFmtId="0" fontId="9" fillId="3" borderId="0" xfId="1" applyFont="1" applyFill="1" applyBorder="1" applyAlignment="1" applyProtection="1">
      <alignment vertical="center" wrapText="1"/>
    </xf>
    <xf numFmtId="0" fontId="9" fillId="3" borderId="0" xfId="1" applyFont="1" applyFill="1" applyAlignment="1" applyProtection="1">
      <alignment vertical="center" wrapText="1"/>
    </xf>
    <xf numFmtId="49" fontId="2" fillId="3" borderId="0" xfId="1" applyNumberFormat="1" applyFont="1" applyFill="1" applyAlignment="1" applyProtection="1">
      <alignment horizontal="center" vertical="center" wrapText="1"/>
    </xf>
    <xf numFmtId="0" fontId="11" fillId="3" borderId="0" xfId="1" applyFont="1" applyFill="1" applyAlignment="1" applyProtection="1">
      <alignment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49" fontId="2" fillId="3" borderId="6" xfId="3" applyNumberFormat="1" applyFont="1" applyFill="1" applyBorder="1" applyAlignment="1" applyProtection="1">
      <alignment horizontal="center" vertical="center" wrapText="1"/>
    </xf>
    <xf numFmtId="0" fontId="2" fillId="3" borderId="6" xfId="3" applyNumberFormat="1" applyFont="1" applyFill="1" applyBorder="1" applyAlignment="1" applyProtection="1">
      <alignment horizontal="center" vertical="center" wrapText="1"/>
    </xf>
    <xf numFmtId="0" fontId="12" fillId="3" borderId="0" xfId="1" applyFont="1" applyFill="1" applyAlignment="1" applyProtection="1">
      <alignment horizontal="center" vertical="center" wrapText="1"/>
    </xf>
    <xf numFmtId="49" fontId="12" fillId="3" borderId="0" xfId="1" applyNumberFormat="1" applyFont="1" applyFill="1" applyBorder="1" applyAlignment="1" applyProtection="1">
      <alignment horizontal="center" vertical="top" wrapText="1"/>
    </xf>
    <xf numFmtId="49" fontId="2" fillId="4" borderId="13" xfId="6" applyFont="1" applyFill="1" applyBorder="1" applyAlignment="1" applyProtection="1">
      <alignment horizontal="left" vertical="center" indent="2"/>
    </xf>
    <xf numFmtId="0" fontId="2" fillId="4" borderId="2" xfId="1" applyFont="1" applyFill="1" applyBorder="1" applyAlignment="1" applyProtection="1">
      <alignment vertical="center" wrapText="1"/>
    </xf>
    <xf numFmtId="49" fontId="13" fillId="3" borderId="1" xfId="7" applyNumberFormat="1" applyFont="1" applyFill="1" applyBorder="1" applyAlignment="1" applyProtection="1">
      <alignment horizontal="left" vertical="center" wrapText="1"/>
      <protection locked="0"/>
    </xf>
    <xf numFmtId="49" fontId="2" fillId="4" borderId="13" xfId="6" applyFont="1" applyFill="1" applyBorder="1" applyAlignment="1" applyProtection="1">
      <alignment horizontal="left" vertical="center" indent="1"/>
    </xf>
    <xf numFmtId="49" fontId="9" fillId="3" borderId="0" xfId="1" applyNumberFormat="1" applyFont="1" applyFill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6"/>
    <cellStyle name="Обычный 4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12\&#1087;&#1101;&#1086;\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\&#1054;&#1058;&#1063;&#1045;&#1058;&#1053;&#1054;&#1057;&#1058;&#1068;%20&#1045;&#1048;&#1040;&#1057;_&#1052;&#1059;&#1055;%202022\FAS.JKH.OPEN.INFO.BALANCE%20&#1079;&#1072;%202021%20&#1075;&#1086;&#1076;\FAS.JKH.OPEN.INFO.BALANCE.HVS\FAS.JKH.OPEN.INFO.BALANCE.HVS(v2.0)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REESTR_IP"/>
      <sheetName val="modfrmListIP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>
        <row r="32">
          <cell r="F32" t="str">
            <v>да</v>
          </cell>
        </row>
        <row r="33">
          <cell r="F33" t="str">
            <v>31.03.2022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3"/>
  <sheetViews>
    <sheetView tabSelected="1" topLeftCell="C8" workbookViewId="0">
      <selection activeCell="D9" sqref="D9:F9"/>
    </sheetView>
  </sheetViews>
  <sheetFormatPr defaultRowHeight="10.5" customHeight="1" x14ac:dyDescent="0.25"/>
  <cols>
    <col min="1" max="1" width="19.140625" style="60" hidden="1" customWidth="1"/>
    <col min="2" max="2" width="16.85546875" style="8" hidden="1" customWidth="1"/>
    <col min="3" max="3" width="3.7109375" style="7" customWidth="1"/>
    <col min="4" max="4" width="7.7109375" style="8" customWidth="1"/>
    <col min="5" max="5" width="54.5703125" style="8" customWidth="1"/>
    <col min="6" max="6" width="10.42578125" style="8" customWidth="1"/>
    <col min="7" max="7" width="40.7109375" style="8" customWidth="1"/>
    <col min="8" max="8" width="60.140625" style="8" customWidth="1"/>
    <col min="9" max="10" width="3.7109375" style="8" customWidth="1"/>
    <col min="11" max="11" width="3.7109375" style="59" customWidth="1"/>
    <col min="12" max="15" width="3.7109375" style="8" customWidth="1"/>
    <col min="16" max="16" width="10.5703125" style="59" customWidth="1"/>
    <col min="17" max="17" width="34.7109375" style="8" customWidth="1"/>
    <col min="18" max="18" width="9.42578125" style="8" customWidth="1"/>
    <col min="19" max="16384" width="9.140625" style="8"/>
  </cols>
  <sheetData>
    <row r="1" spans="3:9" ht="10.5" hidden="1" customHeight="1" x14ac:dyDescent="0.25">
      <c r="G1" s="8">
        <v>4</v>
      </c>
    </row>
    <row r="2" spans="3:9" ht="22.5" hidden="1" x14ac:dyDescent="0.25">
      <c r="C2" s="1"/>
      <c r="D2" s="2"/>
      <c r="E2" s="3"/>
      <c r="F2" s="4" t="s">
        <v>0</v>
      </c>
      <c r="G2" s="5"/>
      <c r="H2" s="6" t="s">
        <v>1</v>
      </c>
      <c r="I2" s="61"/>
    </row>
    <row r="3" spans="3:9" ht="10.5" hidden="1" customHeight="1" x14ac:dyDescent="0.25"/>
    <row r="4" spans="3:9" ht="22.5" hidden="1" x14ac:dyDescent="0.25">
      <c r="C4" s="1"/>
      <c r="D4" s="2"/>
      <c r="E4" s="3"/>
      <c r="F4" s="4" t="s">
        <v>2</v>
      </c>
      <c r="G4" s="5"/>
      <c r="H4" s="9" t="s">
        <v>3</v>
      </c>
      <c r="I4" s="61"/>
    </row>
    <row r="5" spans="3:9" ht="10.5" hidden="1" customHeight="1" x14ac:dyDescent="0.25"/>
    <row r="6" spans="3:9" ht="10.5" hidden="1" customHeight="1" x14ac:dyDescent="0.25"/>
    <row r="7" spans="3:9" ht="10.5" hidden="1" customHeight="1" x14ac:dyDescent="0.25">
      <c r="H7" s="8">
        <v>4</v>
      </c>
    </row>
    <row r="8" spans="3:9" ht="3" customHeight="1" x14ac:dyDescent="0.25"/>
    <row r="9" spans="3:9" ht="39" customHeight="1" x14ac:dyDescent="0.25">
      <c r="D9" s="10" t="s">
        <v>4</v>
      </c>
      <c r="E9" s="11"/>
      <c r="F9" s="12"/>
      <c r="G9" s="13"/>
      <c r="H9" s="14"/>
    </row>
    <row r="10" spans="3:9" ht="10.5" hidden="1" customHeight="1" x14ac:dyDescent="0.25"/>
    <row r="11" spans="3:9" ht="3" customHeight="1" x14ac:dyDescent="0.25">
      <c r="G11" s="62">
        <v>22</v>
      </c>
    </row>
    <row r="12" spans="3:9" ht="18" customHeight="1" x14ac:dyDescent="0.25">
      <c r="D12" s="15" t="s">
        <v>5</v>
      </c>
      <c r="E12" s="15"/>
      <c r="F12" s="15"/>
      <c r="G12" s="15"/>
      <c r="H12" s="15" t="s">
        <v>6</v>
      </c>
    </row>
    <row r="13" spans="3:9" ht="101.25" x14ac:dyDescent="0.25">
      <c r="D13" s="15" t="s">
        <v>7</v>
      </c>
      <c r="E13" s="16" t="s">
        <v>8</v>
      </c>
      <c r="F13" s="16" t="s">
        <v>9</v>
      </c>
      <c r="G13" s="17" t="s">
        <v>10</v>
      </c>
      <c r="H13" s="15"/>
    </row>
    <row r="14" spans="3:9" ht="21" customHeight="1" x14ac:dyDescent="0.25">
      <c r="D14" s="15"/>
      <c r="E14" s="16"/>
      <c r="F14" s="16"/>
      <c r="G14" s="18" t="s">
        <v>11</v>
      </c>
      <c r="H14" s="15"/>
    </row>
    <row r="15" spans="3:9" ht="11.25" x14ac:dyDescent="0.25">
      <c r="D15" s="63" t="s">
        <v>12</v>
      </c>
      <c r="E15" s="63" t="s">
        <v>13</v>
      </c>
      <c r="F15" s="63" t="s">
        <v>14</v>
      </c>
      <c r="G15" s="64">
        <f>G1</f>
        <v>4</v>
      </c>
      <c r="H15" s="64"/>
    </row>
    <row r="16" spans="3:9" ht="33.75" x14ac:dyDescent="0.25">
      <c r="C16" s="19"/>
      <c r="D16" s="20" t="s">
        <v>12</v>
      </c>
      <c r="E16" s="21" t="s">
        <v>15</v>
      </c>
      <c r="F16" s="4" t="s">
        <v>16</v>
      </c>
      <c r="G16" s="22" t="str">
        <f>IF(buhg_flag="да",IF(dateBuhg="","Не указана",dateBuhg),"Не осуществлялась")</f>
        <v>31.03.2022</v>
      </c>
      <c r="H16" s="23" t="s">
        <v>17</v>
      </c>
      <c r="I16" s="61"/>
    </row>
    <row r="17" spans="3:13" ht="22.5" x14ac:dyDescent="0.25">
      <c r="C17" s="19"/>
      <c r="D17" s="20" t="s">
        <v>13</v>
      </c>
      <c r="E17" s="21" t="s">
        <v>18</v>
      </c>
      <c r="F17" s="4" t="s">
        <v>0</v>
      </c>
      <c r="G17" s="5">
        <v>65241</v>
      </c>
      <c r="H17" s="23" t="s">
        <v>19</v>
      </c>
      <c r="I17" s="61"/>
    </row>
    <row r="18" spans="3:13" ht="22.5" x14ac:dyDescent="0.25">
      <c r="C18" s="19"/>
      <c r="D18" s="20" t="s">
        <v>14</v>
      </c>
      <c r="E18" s="21" t="s">
        <v>20</v>
      </c>
      <c r="F18" s="4" t="s">
        <v>0</v>
      </c>
      <c r="G18" s="24">
        <f>SUM(G19:G20,G23:G24,G27,G30:G32,G35,G38:G42)</f>
        <v>117419.91490999999</v>
      </c>
      <c r="H18" s="23" t="s">
        <v>21</v>
      </c>
      <c r="I18" s="61"/>
    </row>
    <row r="19" spans="3:13" ht="22.5" x14ac:dyDescent="0.25">
      <c r="C19" s="19"/>
      <c r="D19" s="20" t="s">
        <v>22</v>
      </c>
      <c r="E19" s="25" t="s">
        <v>23</v>
      </c>
      <c r="F19" s="4" t="s">
        <v>0</v>
      </c>
      <c r="G19" s="5">
        <v>0</v>
      </c>
      <c r="H19" s="23"/>
      <c r="I19" s="61"/>
    </row>
    <row r="20" spans="3:13" ht="22.5" x14ac:dyDescent="0.25">
      <c r="C20" s="26"/>
      <c r="D20" s="20" t="s">
        <v>24</v>
      </c>
      <c r="E20" s="25" t="s">
        <v>25</v>
      </c>
      <c r="F20" s="4" t="s">
        <v>0</v>
      </c>
      <c r="G20" s="5">
        <v>11403.481330000001</v>
      </c>
      <c r="H20" s="23"/>
      <c r="I20" s="61"/>
    </row>
    <row r="21" spans="3:13" ht="18.75" x14ac:dyDescent="0.25">
      <c r="C21" s="27"/>
      <c r="D21" s="20" t="s">
        <v>26</v>
      </c>
      <c r="E21" s="28" t="s">
        <v>27</v>
      </c>
      <c r="F21" s="4" t="s">
        <v>28</v>
      </c>
      <c r="G21" s="5">
        <f>G20/G22</f>
        <v>5.6276748364771247</v>
      </c>
      <c r="H21" s="23"/>
      <c r="I21" s="61"/>
    </row>
    <row r="22" spans="3:13" ht="18.75" x14ac:dyDescent="0.25">
      <c r="C22" s="19"/>
      <c r="D22" s="20" t="s">
        <v>29</v>
      </c>
      <c r="E22" s="28" t="s">
        <v>30</v>
      </c>
      <c r="F22" s="4" t="s">
        <v>31</v>
      </c>
      <c r="G22" s="29">
        <v>2026.3219999999999</v>
      </c>
      <c r="H22" s="23"/>
      <c r="I22" s="61"/>
    </row>
    <row r="23" spans="3:13" ht="22.5" x14ac:dyDescent="0.25">
      <c r="C23" s="19"/>
      <c r="D23" s="20" t="s">
        <v>32</v>
      </c>
      <c r="E23" s="25" t="s">
        <v>33</v>
      </c>
      <c r="F23" s="4" t="s">
        <v>0</v>
      </c>
      <c r="G23" s="5">
        <v>283.76810999999998</v>
      </c>
      <c r="H23" s="23"/>
      <c r="I23" s="61"/>
      <c r="K23" s="58"/>
      <c r="L23" s="7"/>
      <c r="M23" s="7"/>
    </row>
    <row r="24" spans="3:13" ht="33.75" x14ac:dyDescent="0.25">
      <c r="C24" s="19"/>
      <c r="D24" s="20" t="s">
        <v>34</v>
      </c>
      <c r="E24" s="25" t="s">
        <v>35</v>
      </c>
      <c r="F24" s="4" t="s">
        <v>0</v>
      </c>
      <c r="G24" s="5">
        <f>G25+G26</f>
        <v>26646.134310000001</v>
      </c>
      <c r="H24" s="23" t="s">
        <v>36</v>
      </c>
      <c r="I24" s="61"/>
      <c r="K24" s="58"/>
      <c r="L24" s="7"/>
      <c r="M24" s="7"/>
    </row>
    <row r="25" spans="3:13" ht="22.5" x14ac:dyDescent="0.25">
      <c r="C25" s="27"/>
      <c r="D25" s="20" t="s">
        <v>37</v>
      </c>
      <c r="E25" s="28" t="s">
        <v>38</v>
      </c>
      <c r="F25" s="4" t="s">
        <v>0</v>
      </c>
      <c r="G25" s="5">
        <f>17301.70754+3142</f>
        <v>20443.707539999999</v>
      </c>
      <c r="H25" s="23"/>
      <c r="I25" s="61"/>
    </row>
    <row r="26" spans="3:13" ht="22.5" x14ac:dyDescent="0.25">
      <c r="C26" s="19"/>
      <c r="D26" s="20" t="s">
        <v>39</v>
      </c>
      <c r="E26" s="28" t="s">
        <v>40</v>
      </c>
      <c r="F26" s="4" t="s">
        <v>0</v>
      </c>
      <c r="G26" s="5">
        <f>5253.42677+949</f>
        <v>6202.42677</v>
      </c>
      <c r="H26" s="23"/>
      <c r="I26" s="61"/>
    </row>
    <row r="27" spans="3:13" ht="33.75" x14ac:dyDescent="0.25">
      <c r="C27" s="19"/>
      <c r="D27" s="20" t="s">
        <v>41</v>
      </c>
      <c r="E27" s="25" t="s">
        <v>42</v>
      </c>
      <c r="F27" s="4" t="s">
        <v>0</v>
      </c>
      <c r="G27" s="5">
        <f>G28+G29</f>
        <v>6503.49</v>
      </c>
      <c r="H27" s="23" t="s">
        <v>43</v>
      </c>
      <c r="I27" s="61"/>
      <c r="K27" s="58"/>
      <c r="L27" s="7"/>
      <c r="M27" s="7"/>
    </row>
    <row r="28" spans="3:13" ht="22.5" x14ac:dyDescent="0.25">
      <c r="C28" s="27"/>
      <c r="D28" s="20" t="s">
        <v>44</v>
      </c>
      <c r="E28" s="28" t="s">
        <v>45</v>
      </c>
      <c r="F28" s="4" t="s">
        <v>0</v>
      </c>
      <c r="G28" s="5">
        <v>4995</v>
      </c>
      <c r="H28" s="23"/>
      <c r="I28" s="61"/>
    </row>
    <row r="29" spans="3:13" ht="22.5" x14ac:dyDescent="0.25">
      <c r="C29" s="19"/>
      <c r="D29" s="20" t="s">
        <v>46</v>
      </c>
      <c r="E29" s="28" t="s">
        <v>47</v>
      </c>
      <c r="F29" s="4" t="s">
        <v>0</v>
      </c>
      <c r="G29" s="5">
        <f>G28*0.302</f>
        <v>1508.49</v>
      </c>
      <c r="H29" s="23"/>
      <c r="I29" s="61"/>
    </row>
    <row r="30" spans="3:13" ht="22.5" x14ac:dyDescent="0.25">
      <c r="C30" s="19"/>
      <c r="D30" s="20" t="s">
        <v>48</v>
      </c>
      <c r="E30" s="25" t="s">
        <v>49</v>
      </c>
      <c r="F30" s="4" t="s">
        <v>0</v>
      </c>
      <c r="G30" s="5">
        <v>21472.09921</v>
      </c>
      <c r="H30" s="23"/>
      <c r="I30" s="61"/>
      <c r="K30" s="58"/>
      <c r="L30" s="7"/>
      <c r="M30" s="7"/>
    </row>
    <row r="31" spans="3:13" ht="22.5" x14ac:dyDescent="0.25">
      <c r="C31" s="19"/>
      <c r="D31" s="20" t="s">
        <v>50</v>
      </c>
      <c r="E31" s="25" t="s">
        <v>51</v>
      </c>
      <c r="F31" s="4" t="s">
        <v>0</v>
      </c>
      <c r="G31" s="5">
        <v>18491.471610000001</v>
      </c>
      <c r="H31" s="23"/>
      <c r="I31" s="61"/>
      <c r="K31" s="58"/>
      <c r="L31" s="7"/>
      <c r="M31" s="7"/>
    </row>
    <row r="32" spans="3:13" ht="18.75" x14ac:dyDescent="0.25">
      <c r="C32" s="19"/>
      <c r="D32" s="20" t="s">
        <v>52</v>
      </c>
      <c r="E32" s="25" t="s">
        <v>53</v>
      </c>
      <c r="F32" s="4" t="s">
        <v>0</v>
      </c>
      <c r="G32" s="5">
        <v>13132.42</v>
      </c>
      <c r="H32" s="23" t="s">
        <v>54</v>
      </c>
      <c r="I32" s="61"/>
    </row>
    <row r="33" spans="3:16" ht="18.75" x14ac:dyDescent="0.25">
      <c r="C33" s="19"/>
      <c r="D33" s="20" t="s">
        <v>55</v>
      </c>
      <c r="E33" s="28" t="s">
        <v>56</v>
      </c>
      <c r="F33" s="4" t="s">
        <v>0</v>
      </c>
      <c r="G33" s="5">
        <v>0</v>
      </c>
      <c r="H33" s="23" t="s">
        <v>57</v>
      </c>
      <c r="I33" s="61"/>
    </row>
    <row r="34" spans="3:16" ht="18.75" x14ac:dyDescent="0.25">
      <c r="C34" s="19"/>
      <c r="D34" s="20" t="s">
        <v>58</v>
      </c>
      <c r="E34" s="28" t="s">
        <v>59</v>
      </c>
      <c r="F34" s="4" t="s">
        <v>0</v>
      </c>
      <c r="G34" s="5">
        <v>0</v>
      </c>
      <c r="H34" s="23" t="s">
        <v>60</v>
      </c>
      <c r="I34" s="61"/>
    </row>
    <row r="35" spans="3:16" ht="18.75" x14ac:dyDescent="0.25">
      <c r="C35" s="19"/>
      <c r="D35" s="20" t="s">
        <v>61</v>
      </c>
      <c r="E35" s="25" t="s">
        <v>62</v>
      </c>
      <c r="F35" s="4" t="s">
        <v>0</v>
      </c>
      <c r="G35" s="5">
        <v>9915.49</v>
      </c>
      <c r="H35" s="23" t="s">
        <v>63</v>
      </c>
      <c r="I35" s="61"/>
    </row>
    <row r="36" spans="3:16" ht="18.75" x14ac:dyDescent="0.25">
      <c r="C36" s="19"/>
      <c r="D36" s="20" t="s">
        <v>64</v>
      </c>
      <c r="E36" s="28" t="s">
        <v>56</v>
      </c>
      <c r="F36" s="4" t="s">
        <v>0</v>
      </c>
      <c r="G36" s="5">
        <v>0</v>
      </c>
      <c r="H36" s="23" t="s">
        <v>65</v>
      </c>
      <c r="I36" s="61"/>
    </row>
    <row r="37" spans="3:16" ht="18.75" x14ac:dyDescent="0.25">
      <c r="C37" s="19"/>
      <c r="D37" s="20" t="s">
        <v>66</v>
      </c>
      <c r="E37" s="28" t="s">
        <v>59</v>
      </c>
      <c r="F37" s="4" t="s">
        <v>0</v>
      </c>
      <c r="G37" s="5">
        <v>0</v>
      </c>
      <c r="H37" s="23" t="s">
        <v>67</v>
      </c>
      <c r="I37" s="61"/>
    </row>
    <row r="38" spans="3:16" ht="22.5" x14ac:dyDescent="0.25">
      <c r="C38" s="19"/>
      <c r="D38" s="30" t="s">
        <v>68</v>
      </c>
      <c r="E38" s="25" t="s">
        <v>69</v>
      </c>
      <c r="F38" s="31" t="s">
        <v>0</v>
      </c>
      <c r="G38" s="5">
        <v>388.45033999999998</v>
      </c>
      <c r="H38" s="23"/>
      <c r="I38" s="61"/>
    </row>
    <row r="39" spans="3:16" ht="45" x14ac:dyDescent="0.25">
      <c r="C39" s="19"/>
      <c r="D39" s="32"/>
      <c r="E39" s="28" t="s">
        <v>70</v>
      </c>
      <c r="F39" s="33"/>
      <c r="G39" s="34" t="s">
        <v>71</v>
      </c>
      <c r="H39" s="23"/>
      <c r="I39" s="61"/>
      <c r="K39" s="59" t="e">
        <f ca="1">nerr(MATCH("есть",List01_flag_index_1,0))</f>
        <v>#NAME?</v>
      </c>
    </row>
    <row r="40" spans="3:16" ht="33.75" x14ac:dyDescent="0.25">
      <c r="C40" s="19"/>
      <c r="D40" s="30" t="s">
        <v>72</v>
      </c>
      <c r="E40" s="25" t="s">
        <v>73</v>
      </c>
      <c r="F40" s="31" t="s">
        <v>0</v>
      </c>
      <c r="G40" s="5">
        <v>0</v>
      </c>
      <c r="H40" s="23"/>
      <c r="I40" s="61"/>
    </row>
    <row r="41" spans="3:16" ht="45" x14ac:dyDescent="0.25">
      <c r="C41" s="19"/>
      <c r="D41" s="32"/>
      <c r="E41" s="28" t="s">
        <v>70</v>
      </c>
      <c r="F41" s="33"/>
      <c r="G41" s="34" t="s">
        <v>71</v>
      </c>
      <c r="H41" s="23"/>
      <c r="I41" s="61"/>
      <c r="K41" s="59" t="e">
        <f ca="1">nerr(MATCH("есть",List01_flag_index_2,0))</f>
        <v>#NAME?</v>
      </c>
    </row>
    <row r="42" spans="3:16" ht="22.5" x14ac:dyDescent="0.25">
      <c r="C42" s="19"/>
      <c r="D42" s="35" t="s">
        <v>74</v>
      </c>
      <c r="E42" s="36" t="s">
        <v>75</v>
      </c>
      <c r="F42" s="37" t="s">
        <v>0</v>
      </c>
      <c r="G42" s="38">
        <f>SUM(G43:G46)</f>
        <v>9183.11</v>
      </c>
      <c r="H42" s="23" t="s">
        <v>76</v>
      </c>
      <c r="I42" s="61"/>
    </row>
    <row r="43" spans="3:16" ht="33.75" hidden="1" customHeight="1" x14ac:dyDescent="0.25">
      <c r="C43" s="19"/>
      <c r="D43" s="39" t="s">
        <v>77</v>
      </c>
      <c r="E43" s="40"/>
      <c r="F43" s="15"/>
      <c r="G43" s="41"/>
      <c r="H43" s="42"/>
      <c r="I43" s="61"/>
    </row>
    <row r="44" spans="3:16" ht="15" hidden="1" customHeight="1" x14ac:dyDescent="0.25">
      <c r="C44" s="65"/>
      <c r="D44" s="39"/>
      <c r="E44" s="40"/>
      <c r="F44" s="15"/>
      <c r="G44" s="24"/>
      <c r="H44" s="43"/>
      <c r="I44" s="61"/>
      <c r="P44" s="59" t="s">
        <v>78</v>
      </c>
    </row>
    <row r="45" spans="3:16" ht="22.5" x14ac:dyDescent="0.25">
      <c r="C45" s="66" t="s">
        <v>79</v>
      </c>
      <c r="D45" s="2" t="s">
        <v>80</v>
      </c>
      <c r="E45" s="44" t="s">
        <v>81</v>
      </c>
      <c r="F45" s="4" t="s">
        <v>0</v>
      </c>
      <c r="G45" s="5">
        <v>9183.11</v>
      </c>
      <c r="H45" s="6" t="s">
        <v>1</v>
      </c>
      <c r="I45" s="61"/>
    </row>
    <row r="46" spans="3:16" ht="18.75" x14ac:dyDescent="0.25">
      <c r="C46" s="65"/>
      <c r="D46" s="45"/>
      <c r="E46" s="67" t="s">
        <v>82</v>
      </c>
      <c r="F46" s="46"/>
      <c r="G46" s="68"/>
      <c r="H46" s="47" t="s">
        <v>83</v>
      </c>
      <c r="I46" s="61"/>
    </row>
    <row r="47" spans="3:16" ht="22.5" x14ac:dyDescent="0.25">
      <c r="C47" s="27"/>
      <c r="D47" s="20" t="s">
        <v>84</v>
      </c>
      <c r="E47" s="21" t="s">
        <v>85</v>
      </c>
      <c r="F47" s="4" t="s">
        <v>0</v>
      </c>
      <c r="G47" s="5">
        <v>0</v>
      </c>
      <c r="H47" s="23"/>
      <c r="I47" s="61"/>
    </row>
    <row r="48" spans="3:16" ht="33.75" x14ac:dyDescent="0.25">
      <c r="C48" s="19"/>
      <c r="D48" s="20" t="s">
        <v>86</v>
      </c>
      <c r="E48" s="25" t="s">
        <v>87</v>
      </c>
      <c r="F48" s="4" t="s">
        <v>0</v>
      </c>
      <c r="G48" s="5">
        <v>0</v>
      </c>
      <c r="H48" s="23"/>
      <c r="I48" s="61"/>
    </row>
    <row r="49" spans="3:9" ht="18.75" x14ac:dyDescent="0.25">
      <c r="C49" s="19"/>
      <c r="D49" s="20" t="s">
        <v>88</v>
      </c>
      <c r="E49" s="21" t="s">
        <v>89</v>
      </c>
      <c r="F49" s="4" t="s">
        <v>0</v>
      </c>
      <c r="G49" s="5">
        <v>0</v>
      </c>
      <c r="H49" s="23"/>
      <c r="I49" s="61"/>
    </row>
    <row r="50" spans="3:9" ht="22.5" x14ac:dyDescent="0.25">
      <c r="C50" s="19"/>
      <c r="D50" s="20" t="s">
        <v>90</v>
      </c>
      <c r="E50" s="25" t="s">
        <v>91</v>
      </c>
      <c r="F50" s="4" t="s">
        <v>0</v>
      </c>
      <c r="G50" s="5">
        <v>0</v>
      </c>
      <c r="H50" s="23"/>
      <c r="I50" s="61"/>
    </row>
    <row r="51" spans="3:9" ht="22.5" x14ac:dyDescent="0.25">
      <c r="C51" s="19"/>
      <c r="D51" s="20" t="s">
        <v>92</v>
      </c>
      <c r="E51" s="28" t="s">
        <v>93</v>
      </c>
      <c r="F51" s="4" t="s">
        <v>0</v>
      </c>
      <c r="G51" s="5">
        <v>0</v>
      </c>
      <c r="H51" s="23"/>
      <c r="I51" s="61"/>
    </row>
    <row r="52" spans="3:9" ht="22.5" x14ac:dyDescent="0.25">
      <c r="C52" s="19"/>
      <c r="D52" s="20" t="s">
        <v>94</v>
      </c>
      <c r="E52" s="28" t="s">
        <v>95</v>
      </c>
      <c r="F52" s="4" t="s">
        <v>0</v>
      </c>
      <c r="G52" s="5">
        <v>0</v>
      </c>
      <c r="H52" s="23"/>
      <c r="I52" s="61"/>
    </row>
    <row r="53" spans="3:9" ht="22.5" x14ac:dyDescent="0.25">
      <c r="C53" s="19"/>
      <c r="D53" s="20" t="s">
        <v>96</v>
      </c>
      <c r="E53" s="25" t="s">
        <v>97</v>
      </c>
      <c r="F53" s="4" t="s">
        <v>0</v>
      </c>
      <c r="G53" s="5">
        <v>0</v>
      </c>
      <c r="H53" s="23"/>
      <c r="I53" s="61"/>
    </row>
    <row r="54" spans="3:9" ht="22.5" x14ac:dyDescent="0.25">
      <c r="C54" s="19"/>
      <c r="D54" s="20" t="s">
        <v>98</v>
      </c>
      <c r="E54" s="21" t="s">
        <v>99</v>
      </c>
      <c r="F54" s="4" t="s">
        <v>0</v>
      </c>
      <c r="G54" s="5">
        <f>G17-G18</f>
        <v>-52178.914909999992</v>
      </c>
      <c r="H54" s="23"/>
      <c r="I54" s="61"/>
    </row>
    <row r="55" spans="3:9" ht="33.75" x14ac:dyDescent="0.25">
      <c r="C55" s="19"/>
      <c r="D55" s="20" t="s">
        <v>100</v>
      </c>
      <c r="E55" s="21" t="s">
        <v>101</v>
      </c>
      <c r="F55" s="4" t="s">
        <v>102</v>
      </c>
      <c r="G55" s="69" t="s">
        <v>103</v>
      </c>
      <c r="H55" s="23" t="s">
        <v>104</v>
      </c>
      <c r="I55" s="61"/>
    </row>
    <row r="56" spans="3:9" ht="18.75" x14ac:dyDescent="0.25">
      <c r="C56" s="19"/>
      <c r="D56" s="20" t="s">
        <v>105</v>
      </c>
      <c r="E56" s="21" t="s">
        <v>106</v>
      </c>
      <c r="F56" s="4" t="s">
        <v>107</v>
      </c>
      <c r="G56" s="29">
        <v>2179.12</v>
      </c>
      <c r="H56" s="23"/>
      <c r="I56" s="61"/>
    </row>
    <row r="57" spans="3:9" ht="18.75" x14ac:dyDescent="0.25">
      <c r="C57" s="19"/>
      <c r="D57" s="20" t="s">
        <v>108</v>
      </c>
      <c r="E57" s="21" t="s">
        <v>109</v>
      </c>
      <c r="F57" s="4" t="s">
        <v>107</v>
      </c>
      <c r="G57" s="29">
        <v>0</v>
      </c>
      <c r="H57" s="23"/>
      <c r="I57" s="61"/>
    </row>
    <row r="58" spans="3:9" ht="18.75" x14ac:dyDescent="0.25">
      <c r="C58" s="27"/>
      <c r="D58" s="20" t="s">
        <v>110</v>
      </c>
      <c r="E58" s="21" t="s">
        <v>111</v>
      </c>
      <c r="F58" s="4" t="s">
        <v>107</v>
      </c>
      <c r="G58" s="29">
        <f>G56</f>
        <v>2179.12</v>
      </c>
      <c r="H58" s="23"/>
      <c r="I58" s="61"/>
    </row>
    <row r="59" spans="3:9" ht="18.75" x14ac:dyDescent="0.25">
      <c r="C59" s="19"/>
      <c r="D59" s="20" t="s">
        <v>112</v>
      </c>
      <c r="E59" s="21" t="s">
        <v>113</v>
      </c>
      <c r="F59" s="4" t="s">
        <v>107</v>
      </c>
      <c r="G59" s="29">
        <v>1524.92</v>
      </c>
      <c r="H59" s="23" t="s">
        <v>114</v>
      </c>
      <c r="I59" s="61"/>
    </row>
    <row r="60" spans="3:9" ht="22.5" x14ac:dyDescent="0.25">
      <c r="C60" s="19"/>
      <c r="D60" s="20" t="s">
        <v>115</v>
      </c>
      <c r="E60" s="25" t="s">
        <v>116</v>
      </c>
      <c r="F60" s="4" t="s">
        <v>107</v>
      </c>
      <c r="G60" s="29">
        <v>1224.3599999999999</v>
      </c>
      <c r="H60" s="23"/>
      <c r="I60" s="61"/>
    </row>
    <row r="61" spans="3:9" ht="22.5" x14ac:dyDescent="0.25">
      <c r="C61" s="19"/>
      <c r="D61" s="20" t="s">
        <v>117</v>
      </c>
      <c r="E61" s="25" t="s">
        <v>118</v>
      </c>
      <c r="F61" s="4" t="s">
        <v>107</v>
      </c>
      <c r="G61" s="29">
        <v>300.56</v>
      </c>
      <c r="H61" s="23"/>
      <c r="I61" s="61"/>
    </row>
    <row r="62" spans="3:9" ht="18.75" x14ac:dyDescent="0.25">
      <c r="C62" s="19"/>
      <c r="D62" s="20" t="s">
        <v>119</v>
      </c>
      <c r="E62" s="21" t="s">
        <v>120</v>
      </c>
      <c r="F62" s="4" t="s">
        <v>2</v>
      </c>
      <c r="G62" s="5">
        <f>354.18/G56*100</f>
        <v>16.253349976137159</v>
      </c>
      <c r="H62" s="23"/>
      <c r="I62" s="61"/>
    </row>
    <row r="63" spans="3:9" ht="22.5" x14ac:dyDescent="0.25">
      <c r="C63" s="19"/>
      <c r="D63" s="20" t="s">
        <v>121</v>
      </c>
      <c r="E63" s="21" t="s">
        <v>122</v>
      </c>
      <c r="F63" s="4" t="s">
        <v>123</v>
      </c>
      <c r="G63" s="5">
        <v>32</v>
      </c>
      <c r="H63" s="23"/>
      <c r="I63" s="61"/>
    </row>
    <row r="64" spans="3:9" ht="33.75" x14ac:dyDescent="0.25">
      <c r="C64" s="19"/>
      <c r="D64" s="20" t="s">
        <v>124</v>
      </c>
      <c r="E64" s="21" t="s">
        <v>125</v>
      </c>
      <c r="F64" s="4" t="s">
        <v>126</v>
      </c>
      <c r="G64" s="29">
        <f>G22/1879.1</f>
        <v>1.0783470810494387</v>
      </c>
      <c r="H64" s="23"/>
      <c r="I64" s="61"/>
    </row>
    <row r="65" spans="1:25" ht="18.75" x14ac:dyDescent="0.25">
      <c r="C65" s="19"/>
      <c r="D65" s="20" t="s">
        <v>127</v>
      </c>
      <c r="E65" s="21" t="s">
        <v>128</v>
      </c>
      <c r="F65" s="4" t="s">
        <v>2</v>
      </c>
      <c r="G65" s="5">
        <f>300.02/G56*100</f>
        <v>13.767943022871618</v>
      </c>
      <c r="H65" s="23" t="s">
        <v>129</v>
      </c>
      <c r="I65" s="61"/>
    </row>
    <row r="66" spans="1:25" ht="18.75" x14ac:dyDescent="0.25">
      <c r="C66" s="19"/>
      <c r="D66" s="20" t="s">
        <v>130</v>
      </c>
      <c r="E66" s="25" t="s">
        <v>131</v>
      </c>
      <c r="F66" s="4" t="s">
        <v>2</v>
      </c>
      <c r="G66" s="5">
        <v>0</v>
      </c>
      <c r="H66" s="23" t="s">
        <v>132</v>
      </c>
      <c r="I66" s="61"/>
    </row>
    <row r="67" spans="1:25" ht="22.5" x14ac:dyDescent="0.25">
      <c r="C67" s="19"/>
      <c r="D67" s="20" t="s">
        <v>133</v>
      </c>
      <c r="E67" s="21" t="s">
        <v>134</v>
      </c>
      <c r="F67" s="4" t="s">
        <v>2</v>
      </c>
      <c r="G67" s="5">
        <v>0</v>
      </c>
      <c r="H67" s="23" t="s">
        <v>135</v>
      </c>
      <c r="I67" s="61"/>
    </row>
    <row r="68" spans="1:25" ht="18.75" hidden="1" x14ac:dyDescent="0.25">
      <c r="C68" s="19"/>
      <c r="D68" s="39" t="s">
        <v>136</v>
      </c>
      <c r="E68" s="48"/>
      <c r="F68" s="31"/>
      <c r="G68" s="41"/>
      <c r="H68" s="47"/>
      <c r="I68" s="61"/>
    </row>
    <row r="69" spans="1:25" ht="18.75" hidden="1" x14ac:dyDescent="0.25">
      <c r="C69" s="65"/>
      <c r="D69" s="39"/>
      <c r="E69" s="48"/>
      <c r="F69" s="33"/>
      <c r="G69" s="24"/>
      <c r="H69" s="49"/>
      <c r="I69" s="61"/>
    </row>
    <row r="70" spans="1:25" ht="22.5" x14ac:dyDescent="0.25">
      <c r="C70" s="65"/>
      <c r="D70" s="45"/>
      <c r="E70" s="70" t="s">
        <v>137</v>
      </c>
      <c r="F70" s="46"/>
      <c r="G70" s="68"/>
      <c r="H70" s="50" t="s">
        <v>138</v>
      </c>
      <c r="I70" s="61"/>
    </row>
    <row r="71" spans="1:25" ht="11.25" hidden="1" x14ac:dyDescent="0.25">
      <c r="C71" s="19"/>
      <c r="D71" s="51"/>
      <c r="E71" s="52"/>
      <c r="F71" s="53"/>
      <c r="G71" s="54"/>
      <c r="H71" s="54"/>
    </row>
    <row r="72" spans="1:25" ht="10.5" customHeight="1" x14ac:dyDescent="0.25">
      <c r="C72" s="19"/>
    </row>
    <row r="73" spans="1:25" ht="10.5" customHeight="1" x14ac:dyDescent="0.25">
      <c r="C73" s="19"/>
      <c r="D73" s="55"/>
      <c r="E73" s="56"/>
      <c r="F73" s="56"/>
      <c r="G73" s="56"/>
      <c r="H73" s="57"/>
    </row>
    <row r="74" spans="1:25" s="59" customFormat="1" ht="10.5" customHeight="1" x14ac:dyDescent="0.25">
      <c r="A74" s="71"/>
      <c r="C74" s="58"/>
      <c r="I74" s="8"/>
      <c r="J74" s="8"/>
      <c r="L74" s="8"/>
      <c r="M74" s="8"/>
      <c r="N74" s="8"/>
      <c r="O74" s="8"/>
      <c r="Q74" s="8"/>
      <c r="R74" s="8"/>
      <c r="S74" s="8"/>
      <c r="T74" s="8"/>
      <c r="U74" s="8"/>
      <c r="V74" s="8"/>
      <c r="W74" s="8"/>
      <c r="X74" s="8"/>
      <c r="Y74" s="8"/>
    </row>
    <row r="75" spans="1:25" s="59" customFormat="1" ht="10.5" customHeight="1" x14ac:dyDescent="0.25">
      <c r="A75" s="71"/>
      <c r="C75" s="58"/>
      <c r="I75" s="8"/>
      <c r="J75" s="8"/>
      <c r="L75" s="8"/>
      <c r="M75" s="8"/>
      <c r="N75" s="8"/>
      <c r="O75" s="8"/>
      <c r="Q75" s="8"/>
      <c r="R75" s="8"/>
      <c r="S75" s="8"/>
      <c r="T75" s="8"/>
      <c r="U75" s="8"/>
      <c r="V75" s="8"/>
      <c r="W75" s="8"/>
      <c r="X75" s="8"/>
      <c r="Y75" s="8"/>
    </row>
    <row r="76" spans="1:25" s="59" customFormat="1" ht="10.5" customHeight="1" x14ac:dyDescent="0.25">
      <c r="A76" s="71"/>
      <c r="C76" s="58"/>
      <c r="I76" s="8"/>
      <c r="J76" s="8"/>
      <c r="L76" s="8"/>
      <c r="M76" s="8"/>
      <c r="N76" s="8"/>
      <c r="O76" s="8"/>
      <c r="Q76" s="8"/>
      <c r="R76" s="8"/>
      <c r="S76" s="8"/>
      <c r="T76" s="8"/>
      <c r="U76" s="8"/>
      <c r="V76" s="8"/>
      <c r="W76" s="8"/>
      <c r="X76" s="8"/>
      <c r="Y76" s="8"/>
    </row>
    <row r="77" spans="1:25" s="59" customFormat="1" ht="10.5" customHeight="1" x14ac:dyDescent="0.25">
      <c r="A77" s="71"/>
      <c r="C77" s="58"/>
      <c r="G77" s="59" t="str">
        <f>IF(G17-G18 &lt;&gt;G54,"WARNING","")</f>
        <v/>
      </c>
      <c r="I77" s="8"/>
      <c r="J77" s="8"/>
      <c r="L77" s="8"/>
      <c r="M77" s="8"/>
      <c r="N77" s="8"/>
      <c r="O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59" customFormat="1" ht="10.5" customHeight="1" x14ac:dyDescent="0.25">
      <c r="A78" s="71"/>
      <c r="C78" s="58"/>
      <c r="I78" s="8"/>
      <c r="J78" s="8"/>
      <c r="L78" s="8"/>
      <c r="M78" s="8"/>
      <c r="N78" s="8"/>
      <c r="O78" s="8"/>
      <c r="Q78" s="8"/>
      <c r="R78" s="8"/>
      <c r="S78" s="8"/>
      <c r="T78" s="8"/>
      <c r="U78" s="8"/>
      <c r="V78" s="8"/>
      <c r="W78" s="8"/>
      <c r="X78" s="8"/>
      <c r="Y78" s="8"/>
    </row>
    <row r="79" spans="1:25" s="59" customFormat="1" ht="10.5" customHeight="1" x14ac:dyDescent="0.25">
      <c r="A79" s="71"/>
      <c r="C79" s="58"/>
      <c r="I79" s="8"/>
      <c r="J79" s="8"/>
      <c r="L79" s="8"/>
      <c r="M79" s="8"/>
      <c r="N79" s="8"/>
      <c r="O79" s="8"/>
      <c r="Q79" s="8"/>
      <c r="R79" s="8"/>
      <c r="S79" s="8"/>
      <c r="T79" s="8"/>
      <c r="U79" s="8"/>
      <c r="V79" s="8"/>
      <c r="W79" s="8"/>
      <c r="X79" s="8"/>
      <c r="Y79" s="8"/>
    </row>
    <row r="80" spans="1:25" s="59" customFormat="1" ht="10.5" customHeight="1" x14ac:dyDescent="0.25">
      <c r="A80" s="71"/>
      <c r="C80" s="58"/>
      <c r="I80" s="8"/>
      <c r="J80" s="8"/>
      <c r="L80" s="8"/>
      <c r="M80" s="8"/>
      <c r="N80" s="8"/>
      <c r="O80" s="8"/>
      <c r="Q80" s="8"/>
      <c r="R80" s="8"/>
      <c r="S80" s="8"/>
      <c r="T80" s="8"/>
      <c r="U80" s="8"/>
      <c r="V80" s="8"/>
      <c r="W80" s="8"/>
      <c r="X80" s="8"/>
      <c r="Y80" s="8"/>
    </row>
    <row r="81" spans="1:25" s="59" customFormat="1" ht="10.5" customHeight="1" x14ac:dyDescent="0.25">
      <c r="A81" s="71"/>
      <c r="C81" s="58"/>
      <c r="I81" s="8"/>
      <c r="J81" s="8"/>
      <c r="L81" s="8"/>
      <c r="M81" s="8"/>
      <c r="N81" s="8"/>
      <c r="O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59" customFormat="1" ht="10.5" customHeight="1" x14ac:dyDescent="0.25">
      <c r="A82" s="71"/>
      <c r="C82" s="58"/>
      <c r="I82" s="8"/>
      <c r="J82" s="8"/>
      <c r="L82" s="8"/>
      <c r="M82" s="8"/>
      <c r="N82" s="8"/>
      <c r="O82" s="8"/>
      <c r="Q82" s="8"/>
      <c r="R82" s="8"/>
      <c r="S82" s="8"/>
      <c r="T82" s="8"/>
      <c r="U82" s="8"/>
      <c r="V82" s="8"/>
      <c r="W82" s="8"/>
      <c r="X82" s="8"/>
      <c r="Y82" s="8"/>
    </row>
    <row r="83" spans="1:25" s="59" customFormat="1" ht="10.5" customHeight="1" x14ac:dyDescent="0.25">
      <c r="A83" s="71"/>
      <c r="C83" s="58"/>
      <c r="I83" s="8"/>
      <c r="J83" s="8"/>
      <c r="L83" s="8"/>
      <c r="M83" s="8"/>
      <c r="N83" s="8"/>
      <c r="O83" s="8"/>
      <c r="Q83" s="8"/>
      <c r="R83" s="8"/>
      <c r="S83" s="8"/>
      <c r="T83" s="8"/>
      <c r="U83" s="8"/>
      <c r="V83" s="8"/>
      <c r="W83" s="8"/>
      <c r="X83" s="8"/>
      <c r="Y83" s="8"/>
    </row>
    <row r="84" spans="1:25" s="59" customFormat="1" ht="10.5" customHeight="1" x14ac:dyDescent="0.25">
      <c r="A84" s="71"/>
      <c r="C84" s="58"/>
      <c r="I84" s="8"/>
      <c r="J84" s="8"/>
      <c r="L84" s="8"/>
      <c r="M84" s="8"/>
      <c r="N84" s="8"/>
      <c r="O84" s="8"/>
      <c r="Q84" s="8"/>
      <c r="R84" s="8"/>
      <c r="S84" s="8"/>
      <c r="T84" s="8"/>
      <c r="U84" s="8"/>
      <c r="V84" s="8"/>
      <c r="W84" s="8"/>
      <c r="X84" s="8"/>
      <c r="Y84" s="8"/>
    </row>
    <row r="85" spans="1:25" s="59" customFormat="1" ht="10.5" customHeight="1" x14ac:dyDescent="0.25">
      <c r="A85" s="71"/>
      <c r="C85" s="58"/>
      <c r="I85" s="8"/>
      <c r="J85" s="8"/>
      <c r="L85" s="8"/>
      <c r="M85" s="8"/>
      <c r="N85" s="8"/>
      <c r="O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59" customFormat="1" ht="10.5" customHeight="1" x14ac:dyDescent="0.25">
      <c r="A86" s="71"/>
      <c r="C86" s="58"/>
      <c r="I86" s="8"/>
      <c r="J86" s="8"/>
      <c r="L86" s="8"/>
      <c r="M86" s="8"/>
      <c r="N86" s="8"/>
      <c r="O86" s="8"/>
      <c r="Q86" s="8"/>
      <c r="R86" s="8"/>
      <c r="S86" s="8"/>
      <c r="T86" s="8"/>
      <c r="U86" s="8"/>
      <c r="V86" s="8"/>
      <c r="W86" s="8"/>
      <c r="X86" s="8"/>
      <c r="Y86" s="8"/>
    </row>
    <row r="87" spans="1:25" s="59" customFormat="1" ht="10.5" customHeight="1" x14ac:dyDescent="0.25">
      <c r="A87" s="71"/>
      <c r="C87" s="58"/>
      <c r="I87" s="8"/>
      <c r="J87" s="8"/>
      <c r="L87" s="8"/>
      <c r="M87" s="8"/>
      <c r="N87" s="8"/>
      <c r="O87" s="8"/>
      <c r="Q87" s="8"/>
      <c r="R87" s="8"/>
      <c r="S87" s="8"/>
      <c r="T87" s="8"/>
      <c r="U87" s="8"/>
      <c r="V87" s="8"/>
      <c r="W87" s="8"/>
      <c r="X87" s="8"/>
      <c r="Y87" s="8"/>
    </row>
    <row r="88" spans="1:25" s="59" customFormat="1" ht="10.5" customHeight="1" x14ac:dyDescent="0.25">
      <c r="A88" s="71"/>
      <c r="C88" s="58"/>
      <c r="I88" s="8"/>
      <c r="J88" s="8"/>
      <c r="L88" s="8"/>
      <c r="M88" s="8"/>
      <c r="N88" s="8"/>
      <c r="O88" s="8"/>
      <c r="Q88" s="8"/>
      <c r="R88" s="8"/>
      <c r="S88" s="8"/>
      <c r="T88" s="8"/>
      <c r="U88" s="8"/>
      <c r="V88" s="8"/>
      <c r="W88" s="8"/>
      <c r="X88" s="8"/>
      <c r="Y88" s="8"/>
    </row>
    <row r="89" spans="1:25" s="59" customFormat="1" ht="10.5" customHeight="1" x14ac:dyDescent="0.25">
      <c r="A89" s="71"/>
      <c r="C89" s="58"/>
      <c r="I89" s="8"/>
      <c r="J89" s="8"/>
      <c r="L89" s="8"/>
      <c r="M89" s="8"/>
      <c r="N89" s="8"/>
      <c r="O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59" customFormat="1" ht="10.5" customHeight="1" x14ac:dyDescent="0.25">
      <c r="A90" s="71"/>
      <c r="C90" s="58"/>
      <c r="I90" s="8"/>
      <c r="J90" s="8"/>
      <c r="L90" s="8"/>
      <c r="M90" s="8"/>
      <c r="N90" s="8"/>
      <c r="O90" s="8"/>
      <c r="Q90" s="8"/>
      <c r="R90" s="8"/>
      <c r="S90" s="8"/>
      <c r="T90" s="8"/>
      <c r="U90" s="8"/>
      <c r="V90" s="8"/>
      <c r="W90" s="8"/>
      <c r="X90" s="8"/>
      <c r="Y90" s="8"/>
    </row>
    <row r="91" spans="1:25" s="59" customFormat="1" ht="10.5" customHeight="1" x14ac:dyDescent="0.25">
      <c r="A91" s="71"/>
      <c r="C91" s="58"/>
      <c r="I91" s="8"/>
      <c r="J91" s="8"/>
      <c r="L91" s="8"/>
      <c r="M91" s="8"/>
      <c r="N91" s="8"/>
      <c r="O91" s="8"/>
      <c r="Q91" s="8"/>
      <c r="R91" s="8"/>
      <c r="S91" s="8"/>
      <c r="T91" s="8"/>
      <c r="U91" s="8"/>
      <c r="V91" s="8"/>
      <c r="W91" s="8"/>
      <c r="X91" s="8"/>
      <c r="Y91" s="8"/>
    </row>
    <row r="92" spans="1:25" s="59" customFormat="1" ht="10.5" customHeight="1" x14ac:dyDescent="0.25">
      <c r="A92" s="71"/>
      <c r="C92" s="58"/>
      <c r="I92" s="8"/>
      <c r="J92" s="8"/>
      <c r="L92" s="8"/>
      <c r="M92" s="8"/>
      <c r="N92" s="8"/>
      <c r="O92" s="8"/>
      <c r="Q92" s="8"/>
      <c r="R92" s="8"/>
      <c r="S92" s="8"/>
      <c r="T92" s="8"/>
      <c r="U92" s="8"/>
      <c r="V92" s="8"/>
      <c r="W92" s="8"/>
      <c r="X92" s="8"/>
      <c r="Y92" s="8"/>
    </row>
    <row r="93" spans="1:25" s="59" customFormat="1" ht="10.5" customHeight="1" x14ac:dyDescent="0.25">
      <c r="A93" s="71"/>
      <c r="C93" s="58"/>
      <c r="I93" s="8"/>
      <c r="J93" s="8"/>
      <c r="L93" s="8"/>
      <c r="M93" s="8"/>
      <c r="N93" s="8"/>
      <c r="O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59" customFormat="1" ht="10.5" customHeight="1" x14ac:dyDescent="0.25">
      <c r="A94" s="71"/>
      <c r="C94" s="58"/>
      <c r="I94" s="8"/>
      <c r="J94" s="8"/>
      <c r="L94" s="8"/>
      <c r="M94" s="8"/>
      <c r="N94" s="8"/>
      <c r="O94" s="8"/>
      <c r="Q94" s="8"/>
      <c r="R94" s="8"/>
      <c r="S94" s="8"/>
      <c r="T94" s="8"/>
      <c r="U94" s="8"/>
      <c r="V94" s="8"/>
      <c r="W94" s="8"/>
      <c r="X94" s="8"/>
      <c r="Y94" s="8"/>
    </row>
    <row r="95" spans="1:25" s="59" customFormat="1" ht="10.5" customHeight="1" x14ac:dyDescent="0.25">
      <c r="A95" s="71"/>
      <c r="C95" s="58"/>
      <c r="I95" s="8"/>
      <c r="J95" s="8"/>
      <c r="L95" s="8"/>
      <c r="M95" s="8"/>
      <c r="N95" s="8"/>
      <c r="O95" s="8"/>
      <c r="Q95" s="8"/>
      <c r="R95" s="8"/>
      <c r="S95" s="8"/>
      <c r="T95" s="8"/>
      <c r="U95" s="8"/>
      <c r="V95" s="8"/>
      <c r="W95" s="8"/>
      <c r="X95" s="8"/>
      <c r="Y95" s="8"/>
    </row>
    <row r="96" spans="1:25" s="59" customFormat="1" ht="10.5" customHeight="1" x14ac:dyDescent="0.25">
      <c r="A96" s="71"/>
      <c r="C96" s="58"/>
      <c r="I96" s="8"/>
      <c r="J96" s="8"/>
      <c r="L96" s="8"/>
      <c r="M96" s="8"/>
      <c r="N96" s="8"/>
      <c r="O96" s="8"/>
      <c r="Q96" s="8"/>
      <c r="R96" s="8"/>
      <c r="S96" s="8"/>
      <c r="T96" s="8"/>
      <c r="U96" s="8"/>
      <c r="V96" s="8"/>
      <c r="W96" s="8"/>
      <c r="X96" s="8"/>
      <c r="Y96" s="8"/>
    </row>
    <row r="97" spans="1:25" s="59" customFormat="1" ht="10.5" customHeight="1" x14ac:dyDescent="0.25">
      <c r="A97" s="71"/>
      <c r="C97" s="58"/>
      <c r="I97" s="8"/>
      <c r="J97" s="8"/>
      <c r="L97" s="8"/>
      <c r="M97" s="8"/>
      <c r="N97" s="8"/>
      <c r="O97" s="8"/>
      <c r="Q97" s="8"/>
      <c r="R97" s="8"/>
      <c r="S97" s="8"/>
      <c r="T97" s="8"/>
      <c r="U97" s="8"/>
      <c r="V97" s="8"/>
      <c r="W97" s="8"/>
      <c r="X97" s="8"/>
      <c r="Y97" s="8"/>
    </row>
    <row r="98" spans="1:25" s="59" customFormat="1" ht="10.5" customHeight="1" x14ac:dyDescent="0.25">
      <c r="A98" s="71"/>
      <c r="C98" s="58"/>
      <c r="I98" s="8"/>
      <c r="J98" s="8"/>
      <c r="L98" s="8"/>
      <c r="M98" s="8"/>
      <c r="N98" s="8"/>
      <c r="O98" s="8"/>
      <c r="Q98" s="8"/>
      <c r="R98" s="8"/>
      <c r="S98" s="8"/>
      <c r="T98" s="8"/>
      <c r="U98" s="8"/>
      <c r="V98" s="8"/>
      <c r="W98" s="8"/>
      <c r="X98" s="8"/>
      <c r="Y98" s="8"/>
    </row>
    <row r="99" spans="1:25" s="59" customFormat="1" ht="10.5" customHeight="1" x14ac:dyDescent="0.25">
      <c r="A99" s="71"/>
      <c r="C99" s="58"/>
      <c r="I99" s="8"/>
      <c r="J99" s="8"/>
      <c r="L99" s="8"/>
      <c r="M99" s="8"/>
      <c r="N99" s="8"/>
      <c r="O99" s="8"/>
      <c r="Q99" s="8"/>
      <c r="R99" s="8"/>
      <c r="S99" s="8"/>
      <c r="T99" s="8"/>
      <c r="U99" s="8"/>
      <c r="V99" s="8"/>
      <c r="W99" s="8"/>
      <c r="X99" s="8"/>
      <c r="Y99" s="8"/>
    </row>
    <row r="100" spans="1:25" s="59" customFormat="1" ht="10.5" customHeight="1" x14ac:dyDescent="0.25">
      <c r="A100" s="71"/>
      <c r="C100" s="58"/>
      <c r="I100" s="8"/>
      <c r="J100" s="8"/>
      <c r="L100" s="8"/>
      <c r="M100" s="8"/>
      <c r="N100" s="8"/>
      <c r="O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s="59" customFormat="1" ht="10.5" customHeight="1" x14ac:dyDescent="0.25">
      <c r="A101" s="71"/>
      <c r="C101" s="58"/>
      <c r="I101" s="8"/>
      <c r="J101" s="8"/>
      <c r="L101" s="8"/>
      <c r="M101" s="8"/>
      <c r="N101" s="8"/>
      <c r="O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s="59" customFormat="1" ht="10.5" customHeight="1" x14ac:dyDescent="0.25">
      <c r="A102" s="71"/>
      <c r="C102" s="58"/>
      <c r="I102" s="8"/>
      <c r="J102" s="8"/>
      <c r="L102" s="8"/>
      <c r="M102" s="8"/>
      <c r="N102" s="8"/>
      <c r="O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s="59" customFormat="1" ht="10.5" customHeight="1" x14ac:dyDescent="0.25">
      <c r="A103" s="71"/>
      <c r="C103" s="58"/>
      <c r="I103" s="8"/>
      <c r="J103" s="8"/>
      <c r="L103" s="8"/>
      <c r="M103" s="8"/>
      <c r="N103" s="8"/>
      <c r="O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s="59" customFormat="1" ht="10.5" customHeight="1" x14ac:dyDescent="0.25">
      <c r="A104" s="71"/>
      <c r="C104" s="58"/>
      <c r="I104" s="8"/>
      <c r="J104" s="8"/>
      <c r="L104" s="8"/>
      <c r="M104" s="8"/>
      <c r="N104" s="8"/>
      <c r="O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s="59" customFormat="1" ht="10.5" customHeight="1" x14ac:dyDescent="0.25">
      <c r="A105" s="71"/>
      <c r="C105" s="58"/>
      <c r="I105" s="8"/>
      <c r="J105" s="8"/>
      <c r="L105" s="8"/>
      <c r="M105" s="8"/>
      <c r="N105" s="8"/>
      <c r="O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s="59" customFormat="1" ht="10.5" customHeight="1" x14ac:dyDescent="0.25">
      <c r="A106" s="71"/>
      <c r="C106" s="58"/>
      <c r="I106" s="8"/>
      <c r="J106" s="8"/>
      <c r="L106" s="8"/>
      <c r="M106" s="8"/>
      <c r="N106" s="8"/>
      <c r="O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s="59" customFormat="1" ht="10.5" customHeight="1" x14ac:dyDescent="0.25">
      <c r="A107" s="71"/>
      <c r="C107" s="58"/>
      <c r="I107" s="8"/>
      <c r="J107" s="8"/>
      <c r="L107" s="8"/>
      <c r="M107" s="8"/>
      <c r="N107" s="8"/>
      <c r="O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s="59" customFormat="1" ht="10.5" customHeight="1" x14ac:dyDescent="0.25">
      <c r="A108" s="71"/>
      <c r="C108" s="58"/>
      <c r="I108" s="8"/>
      <c r="J108" s="8"/>
      <c r="L108" s="8"/>
      <c r="M108" s="8"/>
      <c r="N108" s="8"/>
      <c r="O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s="59" customFormat="1" ht="10.5" customHeight="1" x14ac:dyDescent="0.25">
      <c r="A109" s="71"/>
      <c r="C109" s="58"/>
      <c r="I109" s="8"/>
      <c r="J109" s="8"/>
      <c r="L109" s="8"/>
      <c r="M109" s="8"/>
      <c r="N109" s="8"/>
      <c r="O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s="59" customFormat="1" ht="10.5" customHeight="1" x14ac:dyDescent="0.25">
      <c r="A110" s="71"/>
      <c r="C110" s="58"/>
      <c r="I110" s="8"/>
      <c r="J110" s="8"/>
      <c r="L110" s="8"/>
      <c r="M110" s="8"/>
      <c r="N110" s="8"/>
      <c r="O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s="59" customFormat="1" ht="10.5" customHeight="1" x14ac:dyDescent="0.25">
      <c r="A111" s="71"/>
      <c r="C111" s="58"/>
      <c r="I111" s="8"/>
      <c r="J111" s="8"/>
      <c r="L111" s="8"/>
      <c r="M111" s="8"/>
      <c r="N111" s="8"/>
      <c r="O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s="59" customFormat="1" ht="10.5" customHeight="1" x14ac:dyDescent="0.25">
      <c r="A112" s="71"/>
      <c r="C112" s="58"/>
      <c r="I112" s="8"/>
      <c r="J112" s="8"/>
      <c r="L112" s="8"/>
      <c r="M112" s="8"/>
      <c r="N112" s="8"/>
      <c r="O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s="59" customFormat="1" ht="10.5" customHeight="1" x14ac:dyDescent="0.25">
      <c r="A113" s="71"/>
      <c r="C113" s="58"/>
      <c r="I113" s="8"/>
      <c r="J113" s="8"/>
      <c r="L113" s="8"/>
      <c r="M113" s="8"/>
      <c r="N113" s="8"/>
      <c r="O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s="59" customFormat="1" ht="10.5" customHeight="1" x14ac:dyDescent="0.25">
      <c r="A114" s="71"/>
      <c r="C114" s="58"/>
      <c r="I114" s="8"/>
      <c r="J114" s="8"/>
      <c r="L114" s="8"/>
      <c r="M114" s="8"/>
      <c r="N114" s="8"/>
      <c r="O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s="59" customFormat="1" ht="10.5" customHeight="1" x14ac:dyDescent="0.25">
      <c r="A115" s="71"/>
      <c r="C115" s="58"/>
      <c r="I115" s="8"/>
      <c r="J115" s="8"/>
      <c r="L115" s="8"/>
      <c r="M115" s="8"/>
      <c r="N115" s="8"/>
      <c r="O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s="59" customFormat="1" ht="10.5" customHeight="1" x14ac:dyDescent="0.25">
      <c r="A116" s="71"/>
      <c r="C116" s="58"/>
      <c r="I116" s="8"/>
      <c r="J116" s="8"/>
      <c r="L116" s="8"/>
      <c r="M116" s="8"/>
      <c r="N116" s="8"/>
      <c r="O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s="59" customFormat="1" ht="10.5" customHeight="1" x14ac:dyDescent="0.25">
      <c r="A117" s="71"/>
      <c r="C117" s="58"/>
      <c r="I117" s="8"/>
      <c r="J117" s="8"/>
      <c r="L117" s="8"/>
      <c r="M117" s="8"/>
      <c r="N117" s="8"/>
      <c r="O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s="59" customFormat="1" ht="10.5" customHeight="1" x14ac:dyDescent="0.25">
      <c r="A118" s="71"/>
      <c r="C118" s="58"/>
      <c r="I118" s="8"/>
      <c r="J118" s="8"/>
      <c r="L118" s="8"/>
      <c r="M118" s="8"/>
      <c r="N118" s="8"/>
      <c r="O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s="59" customFormat="1" ht="10.5" customHeight="1" x14ac:dyDescent="0.25">
      <c r="A119" s="71"/>
      <c r="C119" s="58"/>
      <c r="I119" s="8"/>
      <c r="J119" s="8"/>
      <c r="L119" s="8"/>
      <c r="M119" s="8"/>
      <c r="N119" s="8"/>
      <c r="O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s="59" customFormat="1" ht="10.5" customHeight="1" x14ac:dyDescent="0.25">
      <c r="A120" s="71"/>
      <c r="C120" s="58"/>
      <c r="I120" s="8"/>
      <c r="J120" s="8"/>
      <c r="L120" s="8"/>
      <c r="M120" s="8"/>
      <c r="N120" s="8"/>
      <c r="O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s="59" customFormat="1" ht="10.5" customHeight="1" x14ac:dyDescent="0.25">
      <c r="A121" s="71"/>
      <c r="C121" s="58"/>
      <c r="I121" s="8"/>
      <c r="J121" s="8"/>
      <c r="L121" s="8"/>
      <c r="M121" s="8"/>
      <c r="N121" s="8"/>
      <c r="O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s="59" customFormat="1" ht="10.5" customHeight="1" x14ac:dyDescent="0.25">
      <c r="A122" s="71"/>
      <c r="C122" s="58"/>
      <c r="I122" s="8"/>
      <c r="J122" s="8"/>
      <c r="L122" s="8"/>
      <c r="M122" s="8"/>
      <c r="N122" s="8"/>
      <c r="O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s="59" customFormat="1" ht="10.5" customHeight="1" x14ac:dyDescent="0.25">
      <c r="A123" s="71"/>
      <c r="C123" s="58"/>
      <c r="I123" s="8"/>
      <c r="J123" s="8"/>
      <c r="L123" s="8"/>
      <c r="M123" s="8"/>
      <c r="N123" s="8"/>
      <c r="O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s="59" customFormat="1" ht="10.5" customHeight="1" x14ac:dyDescent="0.25">
      <c r="A124" s="71"/>
      <c r="C124" s="58"/>
      <c r="I124" s="8"/>
      <c r="J124" s="8"/>
      <c r="L124" s="8"/>
      <c r="M124" s="8"/>
      <c r="N124" s="8"/>
      <c r="O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s="59" customFormat="1" ht="10.5" customHeight="1" x14ac:dyDescent="0.25">
      <c r="A125" s="71"/>
      <c r="C125" s="58"/>
      <c r="I125" s="8"/>
      <c r="J125" s="8"/>
      <c r="L125" s="8"/>
      <c r="M125" s="8"/>
      <c r="N125" s="8"/>
      <c r="O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s="59" customFormat="1" ht="10.5" customHeight="1" x14ac:dyDescent="0.25">
      <c r="A126" s="71"/>
      <c r="C126" s="58"/>
      <c r="I126" s="8"/>
      <c r="J126" s="8"/>
      <c r="L126" s="8"/>
      <c r="M126" s="8"/>
      <c r="N126" s="8"/>
      <c r="O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s="59" customFormat="1" ht="10.5" customHeight="1" x14ac:dyDescent="0.25">
      <c r="A127" s="71"/>
      <c r="C127" s="58"/>
      <c r="I127" s="8"/>
      <c r="J127" s="8"/>
      <c r="L127" s="8"/>
      <c r="M127" s="8"/>
      <c r="N127" s="8"/>
      <c r="O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s="59" customFormat="1" ht="10.5" customHeight="1" x14ac:dyDescent="0.25">
      <c r="A128" s="71"/>
      <c r="C128" s="58"/>
      <c r="I128" s="8"/>
      <c r="J128" s="8"/>
      <c r="L128" s="8"/>
      <c r="M128" s="8"/>
      <c r="N128" s="8"/>
      <c r="O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s="59" customFormat="1" ht="10.5" customHeight="1" x14ac:dyDescent="0.25">
      <c r="A129" s="71"/>
      <c r="C129" s="58"/>
      <c r="I129" s="8"/>
      <c r="J129" s="8"/>
      <c r="L129" s="8"/>
      <c r="M129" s="8"/>
      <c r="N129" s="8"/>
      <c r="O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s="59" customFormat="1" ht="10.5" customHeight="1" x14ac:dyDescent="0.25">
      <c r="A130" s="71"/>
      <c r="C130" s="58"/>
      <c r="I130" s="8"/>
      <c r="J130" s="8"/>
      <c r="L130" s="8"/>
      <c r="M130" s="8"/>
      <c r="N130" s="8"/>
      <c r="O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s="59" customFormat="1" ht="10.5" customHeight="1" x14ac:dyDescent="0.25">
      <c r="A131" s="71"/>
      <c r="C131" s="58"/>
      <c r="I131" s="8"/>
      <c r="J131" s="8"/>
      <c r="L131" s="8"/>
      <c r="M131" s="8"/>
      <c r="N131" s="8"/>
      <c r="O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s="59" customFormat="1" ht="10.5" customHeight="1" x14ac:dyDescent="0.25">
      <c r="A132" s="71"/>
      <c r="C132" s="58"/>
      <c r="I132" s="8"/>
      <c r="J132" s="8"/>
      <c r="L132" s="8"/>
      <c r="M132" s="8"/>
      <c r="N132" s="8"/>
      <c r="O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s="59" customFormat="1" ht="10.5" customHeight="1" x14ac:dyDescent="0.25">
      <c r="A133" s="71"/>
      <c r="C133" s="58"/>
      <c r="I133" s="8"/>
      <c r="J133" s="8"/>
      <c r="L133" s="8"/>
      <c r="M133" s="8"/>
      <c r="N133" s="8"/>
      <c r="O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s="59" customFormat="1" ht="10.5" customHeight="1" x14ac:dyDescent="0.25">
      <c r="A134" s="71"/>
      <c r="C134" s="58"/>
      <c r="I134" s="8"/>
      <c r="J134" s="8"/>
      <c r="L134" s="8"/>
      <c r="M134" s="8"/>
      <c r="N134" s="8"/>
      <c r="O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s="59" customFormat="1" ht="10.5" customHeight="1" x14ac:dyDescent="0.25">
      <c r="A135" s="71"/>
      <c r="C135" s="58"/>
      <c r="I135" s="8"/>
      <c r="J135" s="8"/>
      <c r="L135" s="8"/>
      <c r="M135" s="8"/>
      <c r="N135" s="8"/>
      <c r="O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s="59" customFormat="1" ht="10.5" customHeight="1" x14ac:dyDescent="0.25">
      <c r="A136" s="71"/>
      <c r="C136" s="58"/>
      <c r="I136" s="8"/>
      <c r="J136" s="8"/>
      <c r="L136" s="8"/>
      <c r="M136" s="8"/>
      <c r="N136" s="8"/>
      <c r="O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s="59" customFormat="1" ht="10.5" customHeight="1" x14ac:dyDescent="0.25">
      <c r="A137" s="71"/>
      <c r="C137" s="58"/>
      <c r="I137" s="8"/>
      <c r="J137" s="8"/>
      <c r="L137" s="8"/>
      <c r="M137" s="8"/>
      <c r="N137" s="8"/>
      <c r="O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s="59" customFormat="1" ht="10.5" customHeight="1" x14ac:dyDescent="0.25">
      <c r="A138" s="71"/>
      <c r="C138" s="58"/>
      <c r="I138" s="8"/>
      <c r="J138" s="8"/>
      <c r="L138" s="8"/>
      <c r="M138" s="8"/>
      <c r="N138" s="8"/>
      <c r="O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s="59" customFormat="1" ht="10.5" customHeight="1" x14ac:dyDescent="0.25">
      <c r="A139" s="71"/>
      <c r="C139" s="58"/>
      <c r="I139" s="8"/>
      <c r="J139" s="8"/>
      <c r="L139" s="8"/>
      <c r="M139" s="8"/>
      <c r="N139" s="8"/>
      <c r="O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s="59" customFormat="1" ht="10.5" customHeight="1" x14ac:dyDescent="0.25">
      <c r="A140" s="71"/>
      <c r="C140" s="58"/>
      <c r="I140" s="8"/>
      <c r="J140" s="8"/>
      <c r="L140" s="8"/>
      <c r="M140" s="8"/>
      <c r="N140" s="8"/>
      <c r="O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s="59" customFormat="1" ht="10.5" customHeight="1" x14ac:dyDescent="0.25">
      <c r="A141" s="71"/>
      <c r="C141" s="58"/>
      <c r="I141" s="8"/>
      <c r="J141" s="8"/>
      <c r="L141" s="8"/>
      <c r="M141" s="8"/>
      <c r="N141" s="8"/>
      <c r="O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s="59" customFormat="1" ht="10.5" customHeight="1" x14ac:dyDescent="0.25">
      <c r="A142" s="71"/>
      <c r="C142" s="58"/>
      <c r="I142" s="8"/>
      <c r="J142" s="8"/>
      <c r="L142" s="8"/>
      <c r="M142" s="8"/>
      <c r="N142" s="8"/>
      <c r="O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s="59" customFormat="1" ht="10.5" customHeight="1" x14ac:dyDescent="0.25">
      <c r="A143" s="71"/>
      <c r="C143" s="58"/>
      <c r="I143" s="8"/>
      <c r="J143" s="8"/>
      <c r="L143" s="8"/>
      <c r="M143" s="8"/>
      <c r="N143" s="8"/>
      <c r="O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s="59" customFormat="1" ht="10.5" customHeight="1" x14ac:dyDescent="0.25">
      <c r="A144" s="71"/>
      <c r="C144" s="58"/>
      <c r="I144" s="8"/>
      <c r="J144" s="8"/>
      <c r="L144" s="8"/>
      <c r="M144" s="8"/>
      <c r="N144" s="8"/>
      <c r="O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s="59" customFormat="1" ht="10.5" customHeight="1" x14ac:dyDescent="0.25">
      <c r="A145" s="71"/>
      <c r="C145" s="58"/>
      <c r="I145" s="8"/>
      <c r="J145" s="8"/>
      <c r="L145" s="8"/>
      <c r="M145" s="8"/>
      <c r="N145" s="8"/>
      <c r="O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s="59" customFormat="1" ht="10.5" customHeight="1" x14ac:dyDescent="0.25">
      <c r="A146" s="71"/>
      <c r="C146" s="58"/>
      <c r="I146" s="8"/>
      <c r="J146" s="8"/>
      <c r="L146" s="8"/>
      <c r="M146" s="8"/>
      <c r="N146" s="8"/>
      <c r="O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s="59" customFormat="1" ht="10.5" customHeight="1" x14ac:dyDescent="0.25">
      <c r="A147" s="71"/>
      <c r="C147" s="58"/>
      <c r="I147" s="8"/>
      <c r="J147" s="8"/>
      <c r="L147" s="8"/>
      <c r="M147" s="8"/>
      <c r="N147" s="8"/>
      <c r="O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s="59" customFormat="1" ht="10.5" customHeight="1" x14ac:dyDescent="0.25">
      <c r="A148" s="71"/>
      <c r="C148" s="58"/>
      <c r="I148" s="8"/>
      <c r="J148" s="8"/>
      <c r="L148" s="8"/>
      <c r="M148" s="8"/>
      <c r="N148" s="8"/>
      <c r="O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s="59" customFormat="1" ht="10.5" customHeight="1" x14ac:dyDescent="0.25">
      <c r="A149" s="71"/>
      <c r="C149" s="58"/>
      <c r="I149" s="8"/>
      <c r="J149" s="8"/>
      <c r="L149" s="8"/>
      <c r="M149" s="8"/>
      <c r="N149" s="8"/>
      <c r="O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s="59" customFormat="1" ht="10.5" customHeight="1" x14ac:dyDescent="0.25">
      <c r="A150" s="71"/>
      <c r="C150" s="58"/>
      <c r="I150" s="8"/>
      <c r="J150" s="8"/>
      <c r="L150" s="8"/>
      <c r="M150" s="8"/>
      <c r="N150" s="8"/>
      <c r="O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s="59" customFormat="1" ht="10.5" customHeight="1" x14ac:dyDescent="0.25">
      <c r="A151" s="71"/>
      <c r="C151" s="58"/>
      <c r="I151" s="8"/>
      <c r="J151" s="8"/>
      <c r="L151" s="8"/>
      <c r="M151" s="8"/>
      <c r="N151" s="8"/>
      <c r="O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s="59" customFormat="1" ht="10.5" customHeight="1" x14ac:dyDescent="0.25">
      <c r="A152" s="71"/>
      <c r="C152" s="58"/>
      <c r="I152" s="8"/>
      <c r="J152" s="8"/>
      <c r="L152" s="8"/>
      <c r="M152" s="8"/>
      <c r="N152" s="8"/>
      <c r="O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s="59" customFormat="1" ht="10.5" customHeight="1" x14ac:dyDescent="0.25">
      <c r="A153" s="71"/>
      <c r="C153" s="58"/>
      <c r="I153" s="8"/>
      <c r="J153" s="8"/>
      <c r="L153" s="8"/>
      <c r="M153" s="8"/>
      <c r="N153" s="8"/>
      <c r="O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s="59" customFormat="1" ht="10.5" customHeight="1" x14ac:dyDescent="0.25">
      <c r="A154" s="71"/>
      <c r="C154" s="58"/>
      <c r="I154" s="8"/>
      <c r="J154" s="8"/>
      <c r="L154" s="8"/>
      <c r="M154" s="8"/>
      <c r="N154" s="8"/>
      <c r="O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s="59" customFormat="1" ht="10.5" customHeight="1" x14ac:dyDescent="0.25">
      <c r="A155" s="71"/>
      <c r="C155" s="58"/>
      <c r="I155" s="8"/>
      <c r="J155" s="8"/>
      <c r="L155" s="8"/>
      <c r="M155" s="8"/>
      <c r="N155" s="8"/>
      <c r="O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s="59" customFormat="1" ht="10.5" customHeight="1" x14ac:dyDescent="0.25">
      <c r="A156" s="71"/>
      <c r="C156" s="58"/>
      <c r="I156" s="8"/>
      <c r="J156" s="8"/>
      <c r="L156" s="8"/>
      <c r="M156" s="8"/>
      <c r="N156" s="8"/>
      <c r="O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s="59" customFormat="1" ht="10.5" customHeight="1" x14ac:dyDescent="0.25">
      <c r="A157" s="71"/>
      <c r="C157" s="58"/>
      <c r="I157" s="8"/>
      <c r="J157" s="8"/>
      <c r="L157" s="8"/>
      <c r="M157" s="8"/>
      <c r="N157" s="8"/>
      <c r="O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s="59" customFormat="1" ht="10.5" customHeight="1" x14ac:dyDescent="0.25">
      <c r="A158" s="71"/>
      <c r="C158" s="58"/>
      <c r="I158" s="8"/>
      <c r="J158" s="8"/>
      <c r="L158" s="8"/>
      <c r="M158" s="8"/>
      <c r="N158" s="8"/>
      <c r="O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s="59" customFormat="1" ht="10.5" customHeight="1" x14ac:dyDescent="0.25">
      <c r="A159" s="71"/>
      <c r="C159" s="58"/>
      <c r="I159" s="8"/>
      <c r="J159" s="8"/>
      <c r="L159" s="8"/>
      <c r="M159" s="8"/>
      <c r="N159" s="8"/>
      <c r="O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s="59" customFormat="1" ht="10.5" customHeight="1" x14ac:dyDescent="0.25">
      <c r="A160" s="71"/>
      <c r="C160" s="58"/>
      <c r="I160" s="8"/>
      <c r="J160" s="8"/>
      <c r="L160" s="8"/>
      <c r="M160" s="8"/>
      <c r="N160" s="8"/>
      <c r="O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s="59" customFormat="1" ht="10.5" customHeight="1" x14ac:dyDescent="0.25">
      <c r="A161" s="71"/>
      <c r="C161" s="58"/>
      <c r="I161" s="8"/>
      <c r="J161" s="8"/>
      <c r="L161" s="8"/>
      <c r="M161" s="8"/>
      <c r="N161" s="8"/>
      <c r="O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s="59" customFormat="1" ht="10.5" customHeight="1" x14ac:dyDescent="0.25">
      <c r="A162" s="71"/>
      <c r="C162" s="58"/>
      <c r="I162" s="8"/>
      <c r="J162" s="8"/>
      <c r="L162" s="8"/>
      <c r="M162" s="8"/>
      <c r="N162" s="8"/>
      <c r="O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s="59" customFormat="1" ht="10.5" customHeight="1" x14ac:dyDescent="0.25">
      <c r="A163" s="71"/>
      <c r="C163" s="58"/>
      <c r="I163" s="8"/>
      <c r="J163" s="8"/>
      <c r="L163" s="8"/>
      <c r="M163" s="8"/>
      <c r="N163" s="8"/>
      <c r="O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s="59" customFormat="1" ht="10.5" customHeight="1" x14ac:dyDescent="0.25">
      <c r="A164" s="71"/>
      <c r="C164" s="58"/>
      <c r="I164" s="8"/>
      <c r="J164" s="8"/>
      <c r="L164" s="8"/>
      <c r="M164" s="8"/>
      <c r="N164" s="8"/>
      <c r="O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s="59" customFormat="1" ht="10.5" customHeight="1" x14ac:dyDescent="0.25">
      <c r="A165" s="71"/>
      <c r="C165" s="58"/>
      <c r="I165" s="8"/>
      <c r="J165" s="8"/>
      <c r="L165" s="8"/>
      <c r="M165" s="8"/>
      <c r="N165" s="8"/>
      <c r="O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s="59" customFormat="1" ht="10.5" customHeight="1" x14ac:dyDescent="0.25">
      <c r="A166" s="71"/>
      <c r="C166" s="58"/>
      <c r="I166" s="8"/>
      <c r="J166" s="8"/>
      <c r="L166" s="8"/>
      <c r="M166" s="8"/>
      <c r="N166" s="8"/>
      <c r="O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s="59" customFormat="1" ht="10.5" customHeight="1" x14ac:dyDescent="0.25">
      <c r="A167" s="71"/>
      <c r="C167" s="58"/>
      <c r="I167" s="8"/>
      <c r="J167" s="8"/>
      <c r="L167" s="8"/>
      <c r="M167" s="8"/>
      <c r="N167" s="8"/>
      <c r="O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s="59" customFormat="1" ht="10.5" customHeight="1" x14ac:dyDescent="0.25">
      <c r="A168" s="71"/>
      <c r="C168" s="58"/>
      <c r="I168" s="8"/>
      <c r="J168" s="8"/>
      <c r="L168" s="8"/>
      <c r="M168" s="8"/>
      <c r="N168" s="8"/>
      <c r="O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s="59" customFormat="1" ht="10.5" customHeight="1" x14ac:dyDescent="0.25">
      <c r="A169" s="71"/>
      <c r="C169" s="58"/>
      <c r="I169" s="8"/>
      <c r="J169" s="8"/>
      <c r="L169" s="8"/>
      <c r="M169" s="8"/>
      <c r="N169" s="8"/>
      <c r="O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s="59" customFormat="1" ht="10.5" customHeight="1" x14ac:dyDescent="0.25">
      <c r="A170" s="71"/>
      <c r="C170" s="58"/>
      <c r="I170" s="8"/>
      <c r="J170" s="8"/>
      <c r="L170" s="8"/>
      <c r="M170" s="8"/>
      <c r="N170" s="8"/>
      <c r="O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s="59" customFormat="1" ht="10.5" customHeight="1" x14ac:dyDescent="0.25">
      <c r="A171" s="71"/>
      <c r="C171" s="58"/>
      <c r="I171" s="8"/>
      <c r="J171" s="8"/>
      <c r="L171" s="8"/>
      <c r="M171" s="8"/>
      <c r="N171" s="8"/>
      <c r="O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s="59" customFormat="1" ht="10.5" customHeight="1" x14ac:dyDescent="0.25">
      <c r="A172" s="71"/>
      <c r="C172" s="58"/>
      <c r="I172" s="8"/>
      <c r="J172" s="8"/>
      <c r="L172" s="8"/>
      <c r="M172" s="8"/>
      <c r="N172" s="8"/>
      <c r="O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s="59" customFormat="1" ht="10.5" customHeight="1" x14ac:dyDescent="0.25">
      <c r="A173" s="71"/>
      <c r="C173" s="58"/>
      <c r="I173" s="8"/>
      <c r="J173" s="8"/>
      <c r="L173" s="8"/>
      <c r="M173" s="8"/>
      <c r="N173" s="8"/>
      <c r="O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s="59" customFormat="1" ht="10.5" customHeight="1" x14ac:dyDescent="0.25">
      <c r="A174" s="71"/>
      <c r="C174" s="58"/>
      <c r="I174" s="8"/>
      <c r="J174" s="8"/>
      <c r="L174" s="8"/>
      <c r="M174" s="8"/>
      <c r="N174" s="8"/>
      <c r="O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s="59" customFormat="1" ht="10.5" customHeight="1" x14ac:dyDescent="0.25">
      <c r="A175" s="71"/>
      <c r="C175" s="58"/>
      <c r="I175" s="8"/>
      <c r="J175" s="8"/>
      <c r="L175" s="8"/>
      <c r="M175" s="8"/>
      <c r="N175" s="8"/>
      <c r="O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s="59" customFormat="1" ht="10.5" customHeight="1" x14ac:dyDescent="0.25">
      <c r="A176" s="71"/>
      <c r="C176" s="58"/>
      <c r="I176" s="8"/>
      <c r="J176" s="8"/>
      <c r="L176" s="8"/>
      <c r="M176" s="8"/>
      <c r="N176" s="8"/>
      <c r="O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s="59" customFormat="1" ht="10.5" customHeight="1" x14ac:dyDescent="0.25">
      <c r="A177" s="71"/>
      <c r="C177" s="58"/>
      <c r="I177" s="8"/>
      <c r="J177" s="8"/>
      <c r="L177" s="8"/>
      <c r="M177" s="8"/>
      <c r="N177" s="8"/>
      <c r="O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s="59" customFormat="1" ht="10.5" customHeight="1" x14ac:dyDescent="0.25">
      <c r="A178" s="71"/>
      <c r="C178" s="58"/>
      <c r="I178" s="8"/>
      <c r="J178" s="8"/>
      <c r="L178" s="8"/>
      <c r="M178" s="8"/>
      <c r="N178" s="8"/>
      <c r="O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s="59" customFormat="1" ht="10.5" customHeight="1" x14ac:dyDescent="0.25">
      <c r="A179" s="71"/>
      <c r="C179" s="58"/>
      <c r="I179" s="8"/>
      <c r="J179" s="8"/>
      <c r="L179" s="8"/>
      <c r="M179" s="8"/>
      <c r="N179" s="8"/>
      <c r="O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s="59" customFormat="1" ht="10.5" customHeight="1" x14ac:dyDescent="0.25">
      <c r="A180" s="71"/>
      <c r="C180" s="58"/>
      <c r="I180" s="8"/>
      <c r="J180" s="8"/>
      <c r="L180" s="8"/>
      <c r="M180" s="8"/>
      <c r="N180" s="8"/>
      <c r="O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s="59" customFormat="1" ht="10.5" customHeight="1" x14ac:dyDescent="0.25">
      <c r="A181" s="71"/>
      <c r="C181" s="58"/>
      <c r="I181" s="8"/>
      <c r="J181" s="8"/>
      <c r="L181" s="8"/>
      <c r="M181" s="8"/>
      <c r="N181" s="8"/>
      <c r="O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s="59" customFormat="1" ht="10.5" customHeight="1" x14ac:dyDescent="0.25">
      <c r="A182" s="71"/>
      <c r="C182" s="58"/>
      <c r="I182" s="8"/>
      <c r="J182" s="8"/>
      <c r="L182" s="8"/>
      <c r="M182" s="8"/>
      <c r="N182" s="8"/>
      <c r="O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s="59" customFormat="1" ht="10.5" customHeight="1" x14ac:dyDescent="0.25">
      <c r="A183" s="71"/>
      <c r="C183" s="58"/>
      <c r="I183" s="8"/>
      <c r="J183" s="8"/>
      <c r="L183" s="8"/>
      <c r="M183" s="8"/>
      <c r="N183" s="8"/>
      <c r="O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s="59" customFormat="1" ht="10.5" customHeight="1" x14ac:dyDescent="0.25">
      <c r="A184" s="71"/>
      <c r="C184" s="58"/>
      <c r="I184" s="8"/>
      <c r="J184" s="8"/>
      <c r="L184" s="8"/>
      <c r="M184" s="8"/>
      <c r="N184" s="8"/>
      <c r="O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s="59" customFormat="1" ht="10.5" customHeight="1" x14ac:dyDescent="0.25">
      <c r="A185" s="71"/>
      <c r="C185" s="58"/>
      <c r="I185" s="8"/>
      <c r="J185" s="8"/>
      <c r="L185" s="8"/>
      <c r="M185" s="8"/>
      <c r="N185" s="8"/>
      <c r="O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s="59" customFormat="1" ht="10.5" customHeight="1" x14ac:dyDescent="0.25">
      <c r="A186" s="71"/>
      <c r="C186" s="58"/>
      <c r="I186" s="8"/>
      <c r="J186" s="8"/>
      <c r="L186" s="8"/>
      <c r="M186" s="8"/>
      <c r="N186" s="8"/>
      <c r="O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s="59" customFormat="1" ht="10.5" customHeight="1" x14ac:dyDescent="0.25">
      <c r="A187" s="71"/>
      <c r="C187" s="58"/>
      <c r="I187" s="8"/>
      <c r="J187" s="8"/>
      <c r="L187" s="8"/>
      <c r="M187" s="8"/>
      <c r="N187" s="8"/>
      <c r="O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s="59" customFormat="1" ht="10.5" customHeight="1" x14ac:dyDescent="0.25">
      <c r="A188" s="71"/>
      <c r="C188" s="58"/>
      <c r="I188" s="8"/>
      <c r="J188" s="8"/>
      <c r="L188" s="8"/>
      <c r="M188" s="8"/>
      <c r="N188" s="8"/>
      <c r="O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s="59" customFormat="1" ht="10.5" customHeight="1" x14ac:dyDescent="0.25">
      <c r="A189" s="71"/>
      <c r="C189" s="58"/>
      <c r="I189" s="8"/>
      <c r="J189" s="8"/>
      <c r="L189" s="8"/>
      <c r="M189" s="8"/>
      <c r="N189" s="8"/>
      <c r="O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s="59" customFormat="1" ht="10.5" customHeight="1" x14ac:dyDescent="0.25">
      <c r="A190" s="71"/>
      <c r="C190" s="58"/>
      <c r="I190" s="8"/>
      <c r="J190" s="8"/>
      <c r="L190" s="8"/>
      <c r="M190" s="8"/>
      <c r="N190" s="8"/>
      <c r="O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s="59" customFormat="1" ht="10.5" customHeight="1" x14ac:dyDescent="0.25">
      <c r="A191" s="71"/>
      <c r="C191" s="58"/>
      <c r="I191" s="8"/>
      <c r="J191" s="8"/>
      <c r="L191" s="8"/>
      <c r="M191" s="8"/>
      <c r="N191" s="8"/>
      <c r="O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s="59" customFormat="1" ht="10.5" customHeight="1" x14ac:dyDescent="0.25">
      <c r="A192" s="71"/>
      <c r="C192" s="58"/>
      <c r="I192" s="8"/>
      <c r="J192" s="8"/>
      <c r="L192" s="8"/>
      <c r="M192" s="8"/>
      <c r="N192" s="8"/>
      <c r="O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s="59" customFormat="1" ht="10.5" customHeight="1" x14ac:dyDescent="0.25">
      <c r="A193" s="71"/>
      <c r="C193" s="58"/>
      <c r="I193" s="8"/>
      <c r="J193" s="8"/>
      <c r="L193" s="8"/>
      <c r="M193" s="8"/>
      <c r="N193" s="8"/>
      <c r="O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s="59" customFormat="1" ht="10.5" customHeight="1" x14ac:dyDescent="0.25">
      <c r="A194" s="71"/>
      <c r="C194" s="58"/>
      <c r="I194" s="8"/>
      <c r="J194" s="8"/>
      <c r="L194" s="8"/>
      <c r="M194" s="8"/>
      <c r="N194" s="8"/>
      <c r="O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s="59" customFormat="1" ht="10.5" customHeight="1" x14ac:dyDescent="0.25">
      <c r="A195" s="71"/>
      <c r="C195" s="58"/>
      <c r="I195" s="8"/>
      <c r="J195" s="8"/>
      <c r="L195" s="8"/>
      <c r="M195" s="8"/>
      <c r="N195" s="8"/>
      <c r="O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s="59" customFormat="1" ht="10.5" customHeight="1" x14ac:dyDescent="0.25">
      <c r="A196" s="71"/>
      <c r="C196" s="58"/>
      <c r="I196" s="8"/>
      <c r="J196" s="8"/>
      <c r="L196" s="8"/>
      <c r="M196" s="8"/>
      <c r="N196" s="8"/>
      <c r="O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s="59" customFormat="1" ht="10.5" customHeight="1" x14ac:dyDescent="0.25">
      <c r="A197" s="71"/>
      <c r="C197" s="58"/>
      <c r="I197" s="8"/>
      <c r="J197" s="8"/>
      <c r="L197" s="8"/>
      <c r="M197" s="8"/>
      <c r="N197" s="8"/>
      <c r="O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s="59" customFormat="1" ht="10.5" customHeight="1" x14ac:dyDescent="0.25">
      <c r="A198" s="71"/>
      <c r="C198" s="58"/>
      <c r="I198" s="8"/>
      <c r="J198" s="8"/>
      <c r="L198" s="8"/>
      <c r="M198" s="8"/>
      <c r="N198" s="8"/>
      <c r="O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s="59" customFormat="1" ht="10.5" customHeight="1" x14ac:dyDescent="0.25">
      <c r="A199" s="71"/>
      <c r="C199" s="58"/>
      <c r="I199" s="8"/>
      <c r="J199" s="8"/>
      <c r="L199" s="8"/>
      <c r="M199" s="8"/>
      <c r="N199" s="8"/>
      <c r="O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s="59" customFormat="1" ht="10.5" customHeight="1" x14ac:dyDescent="0.25">
      <c r="A200" s="71"/>
      <c r="C200" s="58"/>
      <c r="I200" s="8"/>
      <c r="J200" s="8"/>
      <c r="L200" s="8"/>
      <c r="M200" s="8"/>
      <c r="N200" s="8"/>
      <c r="O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s="59" customFormat="1" ht="10.5" customHeight="1" x14ac:dyDescent="0.25">
      <c r="A201" s="71"/>
      <c r="C201" s="58"/>
      <c r="I201" s="8"/>
      <c r="J201" s="8"/>
      <c r="L201" s="8"/>
      <c r="M201" s="8"/>
      <c r="N201" s="8"/>
      <c r="O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s="59" customFormat="1" ht="10.5" customHeight="1" x14ac:dyDescent="0.25">
      <c r="A202" s="71"/>
      <c r="C202" s="58"/>
      <c r="I202" s="8"/>
      <c r="J202" s="8"/>
      <c r="L202" s="8"/>
      <c r="M202" s="8"/>
      <c r="N202" s="8"/>
      <c r="O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s="59" customFormat="1" ht="10.5" customHeight="1" x14ac:dyDescent="0.25">
      <c r="A203" s="71"/>
      <c r="C203" s="58"/>
      <c r="I203" s="8"/>
      <c r="J203" s="8"/>
      <c r="L203" s="8"/>
      <c r="M203" s="8"/>
      <c r="N203" s="8"/>
      <c r="O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s="59" customFormat="1" ht="10.5" customHeight="1" x14ac:dyDescent="0.25">
      <c r="A204" s="71"/>
      <c r="C204" s="58"/>
      <c r="I204" s="8"/>
      <c r="J204" s="8"/>
      <c r="L204" s="8"/>
      <c r="M204" s="8"/>
      <c r="N204" s="8"/>
      <c r="O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s="59" customFormat="1" ht="10.5" customHeight="1" x14ac:dyDescent="0.25">
      <c r="A205" s="71"/>
      <c r="C205" s="58"/>
      <c r="I205" s="8"/>
      <c r="J205" s="8"/>
      <c r="L205" s="8"/>
      <c r="M205" s="8"/>
      <c r="N205" s="8"/>
      <c r="O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s="59" customFormat="1" ht="10.5" customHeight="1" x14ac:dyDescent="0.25">
      <c r="A206" s="71"/>
      <c r="C206" s="58"/>
      <c r="I206" s="8"/>
      <c r="J206" s="8"/>
      <c r="L206" s="8"/>
      <c r="M206" s="8"/>
      <c r="N206" s="8"/>
      <c r="O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s="59" customFormat="1" ht="10.5" customHeight="1" x14ac:dyDescent="0.25">
      <c r="A207" s="71"/>
      <c r="C207" s="58"/>
      <c r="I207" s="8"/>
      <c r="J207" s="8"/>
      <c r="L207" s="8"/>
      <c r="M207" s="8"/>
      <c r="N207" s="8"/>
      <c r="O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s="59" customFormat="1" ht="10.5" customHeight="1" x14ac:dyDescent="0.25">
      <c r="A208" s="71"/>
      <c r="C208" s="58"/>
      <c r="I208" s="8"/>
      <c r="J208" s="8"/>
      <c r="L208" s="8"/>
      <c r="M208" s="8"/>
      <c r="N208" s="8"/>
      <c r="O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s="59" customFormat="1" ht="10.5" customHeight="1" x14ac:dyDescent="0.25">
      <c r="A209" s="71"/>
      <c r="C209" s="58"/>
      <c r="I209" s="8"/>
      <c r="J209" s="8"/>
      <c r="L209" s="8"/>
      <c r="M209" s="8"/>
      <c r="N209" s="8"/>
      <c r="O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s="59" customFormat="1" ht="10.5" customHeight="1" x14ac:dyDescent="0.25">
      <c r="A210" s="71"/>
      <c r="C210" s="58"/>
      <c r="I210" s="8"/>
      <c r="J210" s="8"/>
      <c r="L210" s="8"/>
      <c r="M210" s="8"/>
      <c r="N210" s="8"/>
      <c r="O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s="59" customFormat="1" ht="10.5" customHeight="1" x14ac:dyDescent="0.25">
      <c r="A211" s="71"/>
      <c r="C211" s="58"/>
      <c r="I211" s="8"/>
      <c r="J211" s="8"/>
      <c r="L211" s="8"/>
      <c r="M211" s="8"/>
      <c r="N211" s="8"/>
      <c r="O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s="59" customFormat="1" ht="10.5" customHeight="1" x14ac:dyDescent="0.25">
      <c r="A212" s="71"/>
      <c r="C212" s="58"/>
      <c r="I212" s="8"/>
      <c r="J212" s="8"/>
      <c r="L212" s="8"/>
      <c r="M212" s="8"/>
      <c r="N212" s="8"/>
      <c r="O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s="59" customFormat="1" ht="10.5" customHeight="1" x14ac:dyDescent="0.25">
      <c r="A213" s="71"/>
      <c r="C213" s="58"/>
      <c r="I213" s="8"/>
      <c r="J213" s="8"/>
      <c r="L213" s="8"/>
      <c r="M213" s="8"/>
      <c r="N213" s="8"/>
      <c r="O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s="59" customFormat="1" ht="10.5" customHeight="1" x14ac:dyDescent="0.25">
      <c r="A214" s="71"/>
      <c r="C214" s="58"/>
      <c r="I214" s="8"/>
      <c r="J214" s="8"/>
      <c r="L214" s="8"/>
      <c r="M214" s="8"/>
      <c r="N214" s="8"/>
      <c r="O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59" customFormat="1" ht="10.5" customHeight="1" x14ac:dyDescent="0.25">
      <c r="A215" s="71"/>
      <c r="C215" s="58"/>
      <c r="I215" s="8"/>
      <c r="J215" s="8"/>
      <c r="L215" s="8"/>
      <c r="M215" s="8"/>
      <c r="N215" s="8"/>
      <c r="O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s="59" customFormat="1" ht="10.5" customHeight="1" x14ac:dyDescent="0.25">
      <c r="A216" s="71"/>
      <c r="C216" s="58"/>
      <c r="I216" s="8"/>
      <c r="J216" s="8"/>
      <c r="L216" s="8"/>
      <c r="M216" s="8"/>
      <c r="N216" s="8"/>
      <c r="O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s="59" customFormat="1" ht="10.5" customHeight="1" x14ac:dyDescent="0.25">
      <c r="A217" s="71"/>
      <c r="C217" s="58"/>
      <c r="I217" s="8"/>
      <c r="J217" s="8"/>
      <c r="L217" s="8"/>
      <c r="M217" s="8"/>
      <c r="N217" s="8"/>
      <c r="O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s="59" customFormat="1" ht="10.5" customHeight="1" x14ac:dyDescent="0.25">
      <c r="A218" s="71"/>
      <c r="C218" s="58"/>
      <c r="I218" s="8"/>
      <c r="J218" s="8"/>
      <c r="L218" s="8"/>
      <c r="M218" s="8"/>
      <c r="N218" s="8"/>
      <c r="O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s="59" customFormat="1" ht="10.5" customHeight="1" x14ac:dyDescent="0.25">
      <c r="A219" s="71"/>
      <c r="C219" s="58"/>
      <c r="I219" s="8"/>
      <c r="J219" s="8"/>
      <c r="L219" s="8"/>
      <c r="M219" s="8"/>
      <c r="N219" s="8"/>
      <c r="O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s="59" customFormat="1" ht="10.5" customHeight="1" x14ac:dyDescent="0.25">
      <c r="A220" s="71"/>
      <c r="C220" s="58"/>
      <c r="I220" s="8"/>
      <c r="J220" s="8"/>
      <c r="L220" s="8"/>
      <c r="M220" s="8"/>
      <c r="N220" s="8"/>
      <c r="O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s="59" customFormat="1" ht="10.5" customHeight="1" x14ac:dyDescent="0.25">
      <c r="A221" s="71"/>
      <c r="C221" s="58"/>
      <c r="I221" s="8"/>
      <c r="J221" s="8"/>
      <c r="L221" s="8"/>
      <c r="M221" s="8"/>
      <c r="N221" s="8"/>
      <c r="O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s="59" customFormat="1" ht="10.5" customHeight="1" x14ac:dyDescent="0.25">
      <c r="A222" s="71"/>
      <c r="C222" s="58"/>
      <c r="I222" s="8"/>
      <c r="J222" s="8"/>
      <c r="L222" s="8"/>
      <c r="M222" s="8"/>
      <c r="N222" s="8"/>
      <c r="O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s="59" customFormat="1" ht="10.5" customHeight="1" x14ac:dyDescent="0.25">
      <c r="A223" s="71"/>
      <c r="C223" s="58"/>
      <c r="I223" s="8"/>
      <c r="J223" s="8"/>
      <c r="L223" s="8"/>
      <c r="M223" s="8"/>
      <c r="N223" s="8"/>
      <c r="O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s="59" customFormat="1" ht="10.5" customHeight="1" x14ac:dyDescent="0.25">
      <c r="A224" s="71"/>
      <c r="C224" s="58"/>
      <c r="I224" s="8"/>
      <c r="J224" s="8"/>
      <c r="L224" s="8"/>
      <c r="M224" s="8"/>
      <c r="N224" s="8"/>
      <c r="O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s="59" customFormat="1" ht="10.5" customHeight="1" x14ac:dyDescent="0.25">
      <c r="A225" s="71"/>
      <c r="C225" s="58"/>
      <c r="I225" s="8"/>
      <c r="J225" s="8"/>
      <c r="L225" s="8"/>
      <c r="M225" s="8"/>
      <c r="N225" s="8"/>
      <c r="O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s="59" customFormat="1" ht="10.5" customHeight="1" x14ac:dyDescent="0.25">
      <c r="A226" s="71"/>
      <c r="C226" s="58"/>
      <c r="I226" s="8"/>
      <c r="J226" s="8"/>
      <c r="L226" s="8"/>
      <c r="M226" s="8"/>
      <c r="N226" s="8"/>
      <c r="O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s="59" customFormat="1" ht="10.5" customHeight="1" x14ac:dyDescent="0.25">
      <c r="A227" s="71"/>
      <c r="C227" s="58"/>
      <c r="I227" s="8"/>
      <c r="J227" s="8"/>
      <c r="L227" s="8"/>
      <c r="M227" s="8"/>
      <c r="N227" s="8"/>
      <c r="O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s="59" customFormat="1" ht="10.5" customHeight="1" x14ac:dyDescent="0.25">
      <c r="A228" s="71"/>
      <c r="C228" s="58"/>
      <c r="I228" s="8"/>
      <c r="J228" s="8"/>
      <c r="L228" s="8"/>
      <c r="M228" s="8"/>
      <c r="N228" s="8"/>
      <c r="O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s="59" customFormat="1" ht="10.5" customHeight="1" x14ac:dyDescent="0.25">
      <c r="A229" s="71"/>
      <c r="C229" s="58"/>
      <c r="I229" s="8"/>
      <c r="J229" s="8"/>
      <c r="L229" s="8"/>
      <c r="M229" s="8"/>
      <c r="N229" s="8"/>
      <c r="O229" s="8"/>
      <c r="Q229" s="8"/>
      <c r="R229" s="8"/>
      <c r="S229" s="8"/>
      <c r="T229" s="8"/>
      <c r="U229" s="8"/>
      <c r="V229" s="8"/>
      <c r="W229" s="8"/>
      <c r="X229" s="8"/>
      <c r="Y229" s="8"/>
    </row>
    <row r="233" spans="1:25" ht="10.5" customHeight="1" x14ac:dyDescent="0.25">
      <c r="A233" s="8"/>
      <c r="C233" s="8"/>
    </row>
    <row r="234" spans="1:25" ht="10.5" customHeight="1" x14ac:dyDescent="0.25">
      <c r="A234" s="8"/>
      <c r="C234" s="8"/>
    </row>
    <row r="235" spans="1:25" ht="10.5" customHeight="1" x14ac:dyDescent="0.25">
      <c r="A235" s="8"/>
      <c r="C235" s="8"/>
    </row>
    <row r="236" spans="1:25" ht="10.5" customHeight="1" x14ac:dyDescent="0.25">
      <c r="A236" s="8"/>
      <c r="C236" s="8"/>
    </row>
    <row r="237" spans="1:25" ht="10.5" customHeight="1" x14ac:dyDescent="0.25">
      <c r="A237" s="8"/>
      <c r="C237" s="8"/>
    </row>
    <row r="238" spans="1:25" ht="10.5" customHeight="1" x14ac:dyDescent="0.25">
      <c r="A238" s="8"/>
      <c r="C238" s="8"/>
    </row>
    <row r="239" spans="1:25" ht="10.5" customHeight="1" x14ac:dyDescent="0.25">
      <c r="A239" s="8"/>
      <c r="C239" s="8"/>
    </row>
    <row r="240" spans="1:25" ht="10.5" customHeight="1" x14ac:dyDescent="0.25">
      <c r="A240" s="8"/>
      <c r="C240" s="8"/>
    </row>
    <row r="241" spans="1:3" ht="10.5" customHeight="1" x14ac:dyDescent="0.25">
      <c r="A241" s="8"/>
      <c r="C241" s="8"/>
    </row>
    <row r="242" spans="1:3" ht="10.5" customHeight="1" x14ac:dyDescent="0.25">
      <c r="A242" s="8"/>
      <c r="C242" s="8"/>
    </row>
    <row r="243" spans="1:3" ht="10.5" customHeight="1" x14ac:dyDescent="0.25">
      <c r="A243" s="8"/>
      <c r="C243" s="8"/>
    </row>
  </sheetData>
  <mergeCells count="17">
    <mergeCell ref="D68:D69"/>
    <mergeCell ref="E68:E69"/>
    <mergeCell ref="F68:F69"/>
    <mergeCell ref="E73:G73"/>
    <mergeCell ref="D38:D39"/>
    <mergeCell ref="F38:F39"/>
    <mergeCell ref="D40:D41"/>
    <mergeCell ref="F40:F41"/>
    <mergeCell ref="D43:D44"/>
    <mergeCell ref="E43:E44"/>
    <mergeCell ref="F43:F44"/>
    <mergeCell ref="D9:F9"/>
    <mergeCell ref="D12:G12"/>
    <mergeCell ref="H12:H14"/>
    <mergeCell ref="D13:D14"/>
    <mergeCell ref="E13:E14"/>
    <mergeCell ref="F13:F1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 G65:G67 G6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5">
      <formula1>900</formula1>
    </dataValidation>
    <dataValidation type="decimal" allowBlank="1" showErrorMessage="1" errorTitle="Ошибка" error="Допускается ввод только действительных чисел!" sqref="G54 G4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 E45">
      <formula1>900</formula1>
    </dataValidation>
    <dataValidation type="decimal" allowBlank="1" showErrorMessage="1" errorTitle="Ошибка" error="Допускается ввод только действительных чисел!" sqref="G49:G53 G63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71">
      <formula1>900</formula1>
    </dataValidation>
    <dataValidation type="decimal" allowBlank="1" showErrorMessage="1" errorTitle="Ошибка" error="Допускается ввод только неотрицательных чисел!" sqref="G56:G61 G17 G19:G38 G40 G42 G48 G2 G64 G44:G45">
      <formula1>0</formula1>
      <formula2>9.99999999999999E+23</formula2>
    </dataValidation>
  </dataValidations>
  <hyperlinks>
    <hyperlink ref="G55" location="'Форма 2.7.1'!$G$55" tooltip="Кликните по гиперссылке, чтобы перейти по гиперссылке или отредактировать её" display="https://portal.eias.ru/Portal/DownloadPage.aspx?type=12&amp;guid=77cdcd87-c75e-4188-8430-381a3379adaa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plan_150</dc:creator>
  <cp:lastModifiedBy>plan_150</cp:lastModifiedBy>
  <dcterms:created xsi:type="dcterms:W3CDTF">2022-04-29T06:52:14Z</dcterms:created>
  <dcterms:modified xsi:type="dcterms:W3CDTF">2022-04-29T06:53:17Z</dcterms:modified>
</cp:coreProperties>
</file>