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6E0144E9-6395-470C-93E3-4F3BBE7C3980}" xr6:coauthVersionLast="40" xr6:coauthVersionMax="40" xr10:uidLastSave="{00000000-0000-0000-0000-000000000000}"/>
  <bookViews>
    <workbookView xWindow="0" yWindow="0" windowWidth="28800" windowHeight="12300" xr2:uid="{00000000-000D-0000-FFFF-FFFF00000000}"/>
  </bookViews>
  <sheets>
    <sheet name="Форма 1.11.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22" i="1" l="1"/>
  <c r="Q22" i="1"/>
  <c r="BV20" i="1"/>
  <c r="Q20" i="1"/>
  <c r="BV18" i="1"/>
  <c r="BH18" i="1"/>
  <c r="BH22" i="1" s="1"/>
  <c r="BG18" i="1"/>
  <c r="BG20" i="1" s="1"/>
  <c r="AF18" i="1"/>
  <c r="AF22" i="1" s="1"/>
  <c r="AE18" i="1"/>
  <c r="AE20" i="1" s="1"/>
  <c r="R18" i="1"/>
  <c r="N15" i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R15" i="1" s="1"/>
  <c r="BS15" i="1" s="1"/>
  <c r="P7" i="1"/>
  <c r="M7" i="1"/>
  <c r="P6" i="1"/>
  <c r="M6" i="1"/>
  <c r="BU19" i="1"/>
  <c r="BU17" i="1"/>
  <c r="BT22" i="1"/>
  <c r="BT20" i="1"/>
  <c r="BU21" i="1"/>
  <c r="BT18" i="1"/>
  <c r="R22" i="1" l="1"/>
  <c r="BH20" i="1"/>
  <c r="AE22" i="1"/>
  <c r="AS18" i="1"/>
  <c r="AS22" i="1" s="1"/>
  <c r="BG22" i="1"/>
  <c r="AT18" i="1"/>
  <c r="AS20" i="1" l="1"/>
  <c r="AT22" i="1"/>
</calcChain>
</file>

<file path=xl/sharedStrings.xml><?xml version="1.0" encoding="utf-8"?>
<sst xmlns="http://schemas.openxmlformats.org/spreadsheetml/2006/main" count="149" uniqueCount="48">
  <si>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</si>
  <si>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</si>
  <si>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</si>
  <si>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</si>
  <si>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</si>
  <si>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</si>
  <si>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</si>
  <si>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</si>
  <si>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</si>
  <si>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</si>
  <si>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</si>
  <si>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</si>
  <si>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</si>
  <si>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</si>
  <si>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</si>
  <si>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</si>
  <si>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</si>
  <si>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</si>
  <si>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</si>
  <si>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</si>
  <si>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</si>
  <si>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</si>
  <si>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</si>
  <si>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</si>
  <si>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</si>
  <si>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признака дифференциации</t>
  </si>
  <si>
    <t>Группа потребителей</t>
  </si>
  <si>
    <t>бюджетные организации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</si>
  <si>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</si>
  <si>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</si>
  <si>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</si>
  <si>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</si>
  <si>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</si>
  <si>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</si>
  <si>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</si>
  <si>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</si>
  <si>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</si>
  <si>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нет</t>
  </si>
  <si>
    <t>население и приравненные категории</t>
  </si>
  <si>
    <t>3</t>
  </si>
  <si>
    <t>прочие</t>
  </si>
  <si>
    <t>1.1.1.1</t>
  </si>
  <si>
    <t>1.1.1.1.1</t>
  </si>
  <si>
    <t>1.1.1.1.1.1</t>
  </si>
  <si>
    <t>1.1.1.1.2</t>
  </si>
  <si>
    <t>1.1.1.1.2.1</t>
  </si>
  <si>
    <t>1.1.1.1.3</t>
  </si>
  <si>
    <t>1.1.1.1.3.1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</si>
</sst>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6" applyBorder="0">
      <alignment horizontal="center" vertical="center" wrapText="1"/>
    </xf>
    <xf numFmtId="0" fontId="1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4" xfId="3" applyFont="1" applyFill="1" applyBorder="1" applyAlignment="1" applyProtection="1">
      <alignment horizontal="right" vertical="center" wrapText="1" indent="1"/>
    </xf>
    <xf numFmtId="0" fontId="11" fillId="0" borderId="4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3" fillId="0" borderId="8" xfId="1" applyFont="1" applyFill="1" applyBorder="1" applyAlignment="1" applyProtection="1">
      <alignment horizontal="center" vertical="center" wrapText="1"/>
    </xf>
    <xf numFmtId="0" fontId="0" fillId="0" borderId="8" xfId="7" applyFont="1" applyFill="1" applyBorder="1" applyAlignment="1" applyProtection="1">
      <alignment horizontal="center" vertical="center" wrapText="1"/>
    </xf>
    <xf numFmtId="0" fontId="3" fillId="0" borderId="8" xfId="7" applyFont="1" applyFill="1" applyBorder="1" applyAlignment="1" applyProtection="1">
      <alignment horizontal="center" vertical="center" wrapText="1"/>
    </xf>
    <xf numFmtId="0" fontId="0" fillId="0" borderId="8" xfId="5" applyFont="1" applyFill="1" applyBorder="1" applyAlignment="1" applyProtection="1">
      <alignment horizontal="center" vertical="center" wrapText="1"/>
    </xf>
    <xf numFmtId="0" fontId="3" fillId="0" borderId="8" xfId="4" applyNumberFormat="1" applyFont="1" applyFill="1" applyBorder="1" applyAlignment="1" applyProtection="1">
      <alignment vertical="center" wrapText="1"/>
    </xf>
    <xf numFmtId="0" fontId="3" fillId="0" borderId="8" xfId="1" applyNumberFormat="1" applyFont="1" applyFill="1" applyBorder="1" applyAlignment="1" applyProtection="1">
      <alignment vertical="center" wrapText="1"/>
    </xf>
    <xf numFmtId="4" fontId="3" fillId="0" borderId="8" xfId="9" applyNumberFormat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 wrapText="1"/>
    </xf>
    <xf numFmtId="49" fontId="16" fillId="0" borderId="8" xfId="8" applyNumberFormat="1" applyFont="1" applyFill="1" applyBorder="1" applyAlignment="1" applyProtection="1">
      <alignment horizontal="center" vertical="center" wrapText="1"/>
    </xf>
    <xf numFmtId="0" fontId="5" fillId="0" borderId="8" xfId="8" applyNumberFormat="1" applyFont="1" applyFill="1" applyBorder="1" applyAlignment="1" applyProtection="1">
      <alignment horizontal="center" vertical="center" wrapText="1"/>
    </xf>
    <xf numFmtId="0" fontId="16" fillId="0" borderId="8" xfId="8" applyNumberFormat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 indent="3"/>
    </xf>
    <xf numFmtId="0" fontId="3" fillId="0" borderId="8" xfId="1" applyNumberFormat="1" applyFont="1" applyFill="1" applyBorder="1" applyAlignment="1" applyProtection="1">
      <alignment horizontal="left" vertical="center" wrapText="1" indent="4"/>
    </xf>
    <xf numFmtId="49" fontId="3" fillId="0" borderId="8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8" xfId="9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1" applyFont="1" applyFill="1" applyBorder="1" applyAlignment="1" applyProtection="1">
      <alignment vertical="center" wrapText="1"/>
    </xf>
    <xf numFmtId="49" fontId="3" fillId="0" borderId="8" xfId="4" applyNumberFormat="1" applyFont="1" applyFill="1" applyBorder="1" applyAlignment="1" applyProtection="1">
      <alignment horizontal="center" vertical="center" wrapText="1"/>
    </xf>
    <xf numFmtId="0" fontId="3" fillId="0" borderId="5" xfId="4" applyNumberFormat="1" applyFont="1" applyFill="1" applyBorder="1" applyAlignment="1" applyProtection="1">
      <alignment vertical="center" wrapText="1"/>
    </xf>
    <xf numFmtId="0" fontId="3" fillId="0" borderId="1" xfId="4" applyNumberFormat="1" applyFont="1" applyFill="1" applyBorder="1" applyAlignment="1" applyProtection="1">
      <alignment vertical="center" wrapText="1"/>
    </xf>
    <xf numFmtId="0" fontId="11" fillId="0" borderId="0" xfId="3" applyFont="1" applyFill="1" applyBorder="1" applyAlignment="1" applyProtection="1">
      <alignment horizontal="right" vertical="center" wrapText="1" indent="1"/>
    </xf>
    <xf numFmtId="0" fontId="0" fillId="0" borderId="8" xfId="3" applyFont="1" applyFill="1" applyBorder="1" applyAlignment="1" applyProtection="1">
      <alignment horizontal="right" vertical="center" wrapText="1" indent="1"/>
    </xf>
    <xf numFmtId="0" fontId="0" fillId="0" borderId="8" xfId="0" applyNumberFormat="1" applyFill="1" applyBorder="1" applyAlignment="1" applyProtection="1">
      <alignment vertical="center"/>
    </xf>
    <xf numFmtId="0" fontId="3" fillId="0" borderId="8" xfId="4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49" fontId="0" fillId="0" borderId="8" xfId="4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8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8" xfId="8" applyNumberFormat="1" applyFont="1" applyFill="1" applyBorder="1" applyAlignment="1" applyProtection="1">
      <alignment horizontal="center" vertical="center" wrapText="1"/>
    </xf>
    <xf numFmtId="0" fontId="3" fillId="0" borderId="8" xfId="7" applyFont="1" applyFill="1" applyBorder="1" applyAlignment="1" applyProtection="1">
      <alignment horizontal="center" vertical="center" wrapText="1"/>
    </xf>
    <xf numFmtId="0" fontId="3" fillId="0" borderId="8" xfId="5" applyFont="1" applyFill="1" applyBorder="1" applyAlignment="1" applyProtection="1">
      <alignment horizontal="center" vertical="center" wrapText="1"/>
    </xf>
    <xf numFmtId="0" fontId="0" fillId="0" borderId="8" xfId="5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textRotation="90" wrapText="1"/>
    </xf>
    <xf numFmtId="0" fontId="0" fillId="0" borderId="8" xfId="6" applyNumberFormat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10" fillId="0" borderId="0" xfId="4" applyNumberFormat="1" applyFont="1" applyFill="1" applyBorder="1" applyAlignment="1" applyProtection="1">
      <alignment horizontal="left" vertical="center" wrapText="1" indent="1"/>
    </xf>
    <xf numFmtId="0" fontId="10" fillId="0" borderId="4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</cellXfs>
  <cellStyles count="10">
    <cellStyle name="Гиперссылка" xfId="9" builtinId="8"/>
    <cellStyle name="ЗаголовокСтолбца" xfId="8" xr:uid="{00000000-0005-0000-0000-000001000000}"/>
    <cellStyle name="Обычный" xfId="0" builtinId="0"/>
    <cellStyle name="Обычный 14" xfId="6" xr:uid="{00000000-0005-0000-0000-000003000000}"/>
    <cellStyle name="Обычный_BALANCE.WARM.2007YEAR(FACT)" xfId="7" xr:uid="{00000000-0005-0000-0000-000004000000}"/>
    <cellStyle name="Обычный_JKH.OPEN.INFO.HVS(v3.5)_цены161210" xfId="5" xr:uid="{00000000-0005-0000-0000-000005000000}"/>
    <cellStyle name="Обычный_SIMPLE_1_massive2" xfId="3" xr:uid="{00000000-0005-0000-0000-000006000000}"/>
    <cellStyle name="Обычный_ЖКУ_проект3" xfId="4" xr:uid="{00000000-0005-0000-0000-000007000000}"/>
    <cellStyle name="Обычный_Мониторинг инвестиций" xfId="1" xr:uid="{00000000-0005-0000-0000-000008000000}"/>
    <cellStyle name="Обычный_Шаблон по источникам для Модуля Реестр (2)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38100</xdr:colOff>
      <xdr:row>21</xdr:row>
      <xdr:rowOff>0</xdr:rowOff>
    </xdr:from>
    <xdr:to>
      <xdr:col>71</xdr:col>
      <xdr:colOff>190500</xdr:colOff>
      <xdr:row>22</xdr:row>
      <xdr:rowOff>9525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251150" y="48006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238125</xdr:colOff>
      <xdr:row>2</xdr:row>
      <xdr:rowOff>247650</xdr:rowOff>
    </xdr:to>
    <xdr:pic macro="[1]!modThisWorkbook.Freeze_Panes">
      <xdr:nvPicPr>
        <xdr:cNvPr id="5" name="FREEZE_PANES" descr="update_or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247650</xdr:rowOff>
    </xdr:to>
    <xdr:pic macro="[1]!modThisWorkbook.Freeze_Panes">
      <xdr:nvPicPr>
        <xdr:cNvPr id="6" name="UNFREEZE_PANES" descr="update_org.png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1</xdr:row>
      <xdr:rowOff>9525</xdr:rowOff>
    </xdr:from>
    <xdr:to>
      <xdr:col>71</xdr:col>
      <xdr:colOff>190500</xdr:colOff>
      <xdr:row>2</xdr:row>
      <xdr:rowOff>19050</xdr:rowOff>
    </xdr:to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28251150" y="190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1</xdr:row>
      <xdr:rowOff>9525</xdr:rowOff>
    </xdr:from>
    <xdr:to>
      <xdr:col>26</xdr:col>
      <xdr:colOff>190500</xdr:colOff>
      <xdr:row>2</xdr:row>
      <xdr:rowOff>19050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9153525" y="190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71</xdr:col>
      <xdr:colOff>38100</xdr:colOff>
      <xdr:row>22</xdr:row>
      <xdr:rowOff>0</xdr:rowOff>
    </xdr:from>
    <xdr:to>
      <xdr:col>71</xdr:col>
      <xdr:colOff>228600</xdr:colOff>
      <xdr:row>22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/>
        </xdr:cNvGrpSpPr>
      </xdr:nvGrpSpPr>
      <xdr:grpSpPr bwMode="auto">
        <a:xfrm>
          <a:off x="28289250" y="49815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71</xdr:col>
      <xdr:colOff>38100</xdr:colOff>
      <xdr:row>22</xdr:row>
      <xdr:rowOff>0</xdr:rowOff>
    </xdr:from>
    <xdr:to>
      <xdr:col>71</xdr:col>
      <xdr:colOff>228600</xdr:colOff>
      <xdr:row>22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28289250" y="49815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71</xdr:col>
      <xdr:colOff>38100</xdr:colOff>
      <xdr:row>22</xdr:row>
      <xdr:rowOff>0</xdr:rowOff>
    </xdr:from>
    <xdr:to>
      <xdr:col>71</xdr:col>
      <xdr:colOff>228600</xdr:colOff>
      <xdr:row>22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28289250" y="49815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71</xdr:col>
      <xdr:colOff>38100</xdr:colOff>
      <xdr:row>19</xdr:row>
      <xdr:rowOff>0</xdr:rowOff>
    </xdr:from>
    <xdr:to>
      <xdr:col>71</xdr:col>
      <xdr:colOff>228600</xdr:colOff>
      <xdr:row>19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/>
        </xdr:cNvGrpSpPr>
      </xdr:nvGrpSpPr>
      <xdr:grpSpPr bwMode="auto">
        <a:xfrm>
          <a:off x="28289250" y="44386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71</xdr:col>
      <xdr:colOff>38100</xdr:colOff>
      <xdr:row>21</xdr:row>
      <xdr:rowOff>0</xdr:rowOff>
    </xdr:from>
    <xdr:to>
      <xdr:col>71</xdr:col>
      <xdr:colOff>228600</xdr:colOff>
      <xdr:row>21</xdr:row>
      <xdr:rowOff>0</xdr:rowOff>
    </xdr:to>
    <xdr:grpSp>
      <xdr:nvGrpSpPr>
        <xdr:cNvPr id="25" name="shCalendar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28289250" y="48006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1</xdr:row>
      <xdr:rowOff>9525</xdr:rowOff>
    </xdr:from>
    <xdr:ext cx="190500" cy="190500"/>
    <xdr:grpSp>
      <xdr:nvGrpSpPr>
        <xdr:cNvPr id="28" name="shCalendar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>
          <a:grpSpLocks/>
        </xdr:cNvGrpSpPr>
      </xdr:nvGrpSpPr>
      <xdr:grpSpPr bwMode="auto">
        <a:xfrm>
          <a:off x="15259050" y="190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53</xdr:col>
      <xdr:colOff>38100</xdr:colOff>
      <xdr:row>1</xdr:row>
      <xdr:rowOff>9525</xdr:rowOff>
    </xdr:from>
    <xdr:ext cx="190500" cy="190500"/>
    <xdr:grpSp>
      <xdr:nvGrpSpPr>
        <xdr:cNvPr id="31" name="shCalendar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>
          <a:grpSpLocks/>
        </xdr:cNvGrpSpPr>
      </xdr:nvGrpSpPr>
      <xdr:grpSpPr bwMode="auto">
        <a:xfrm>
          <a:off x="21364575" y="190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67</xdr:col>
      <xdr:colOff>38100</xdr:colOff>
      <xdr:row>1</xdr:row>
      <xdr:rowOff>9525</xdr:rowOff>
    </xdr:from>
    <xdr:ext cx="190500" cy="190500"/>
    <xdr:grpSp>
      <xdr:nvGrpSpPr>
        <xdr:cNvPr id="34" name="shCalendar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>
          <a:grpSpLocks/>
        </xdr:cNvGrpSpPr>
      </xdr:nvGrpSpPr>
      <xdr:grpSpPr bwMode="auto">
        <a:xfrm>
          <a:off x="27470100" y="190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0\FAS.JKH.OPEN.INFO.REQUEST\FAS.JKH.OPEN.INFO.REQUEST.GVS\FAS.JKH.OPEN.INFO.REQUEST.GVS(v1.0.2)%202021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03/1530</v>
          </cell>
        </row>
        <row r="24">
          <cell r="F24" t="str">
            <v>29.04.2020</v>
          </cell>
        </row>
        <row r="25">
          <cell r="F25" t="str">
            <v>03/1821-ГВ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E22"/>
  <sheetViews>
    <sheetView tabSelected="1" topLeftCell="AE1" workbookViewId="0">
      <selection activeCell="BF32" sqref="BF32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8" width="3.7109375" style="1" customWidth="1"/>
    <col min="9" max="9" width="3.7109375" style="1" hidden="1" customWidth="1"/>
    <col min="10" max="11" width="3.7109375" style="2" hidden="1" customWidth="1"/>
    <col min="12" max="12" width="12.7109375" style="3" customWidth="1"/>
    <col min="13" max="13" width="41" style="3" customWidth="1"/>
    <col min="14" max="14" width="1.42578125" style="3" hidden="1" customWidth="1"/>
    <col min="15" max="15" width="1.7109375" style="3" hidden="1" customWidth="1"/>
    <col min="16" max="16" width="20.7109375" style="3" customWidth="1"/>
    <col min="17" max="18" width="23.7109375" style="3" customWidth="1"/>
    <col min="19" max="23" width="23.7109375" style="3" hidden="1" customWidth="1"/>
    <col min="24" max="24" width="1.7109375" style="3" hidden="1" customWidth="1"/>
    <col min="25" max="25" width="11.7109375" style="3" customWidth="1"/>
    <col min="26" max="26" width="3.7109375" style="3" hidden="1" customWidth="1"/>
    <col min="27" max="27" width="11.7109375" style="3" customWidth="1"/>
    <col min="28" max="28" width="8.5703125" style="3" hidden="1" customWidth="1"/>
    <col min="29" max="29" width="1.7109375" style="3" hidden="1" customWidth="1"/>
    <col min="30" max="30" width="20.7109375" style="3" customWidth="1"/>
    <col min="31" max="32" width="23.7109375" style="3" customWidth="1"/>
    <col min="33" max="37" width="23.7109375" style="3" hidden="1" customWidth="1"/>
    <col min="38" max="38" width="1.7109375" style="3" hidden="1" customWidth="1"/>
    <col min="39" max="39" width="11.7109375" style="3" customWidth="1"/>
    <col min="40" max="40" width="3.7109375" style="3" hidden="1" customWidth="1"/>
    <col min="41" max="41" width="11.7109375" style="3" customWidth="1"/>
    <col min="42" max="42" width="8.5703125" style="3" hidden="1" customWidth="1"/>
    <col min="43" max="43" width="1.7109375" style="3" hidden="1" customWidth="1"/>
    <col min="44" max="44" width="20.7109375" style="3" customWidth="1"/>
    <col min="45" max="46" width="23.7109375" style="3" customWidth="1"/>
    <col min="47" max="51" width="23.7109375" style="3" hidden="1" customWidth="1"/>
    <col min="52" max="52" width="1.7109375" style="3" hidden="1" customWidth="1"/>
    <col min="53" max="53" width="11.7109375" style="3" customWidth="1"/>
    <col min="54" max="54" width="3.7109375" style="3" hidden="1" customWidth="1"/>
    <col min="55" max="55" width="11.7109375" style="3" customWidth="1"/>
    <col min="56" max="56" width="8.5703125" style="3" hidden="1" customWidth="1"/>
    <col min="57" max="57" width="1.7109375" style="3" hidden="1" customWidth="1"/>
    <col min="58" max="58" width="20.7109375" style="3" customWidth="1"/>
    <col min="59" max="60" width="23.7109375" style="3" customWidth="1"/>
    <col min="61" max="65" width="23.7109375" style="3" hidden="1" customWidth="1"/>
    <col min="66" max="66" width="1.7109375" style="3" hidden="1" customWidth="1"/>
    <col min="67" max="67" width="11.7109375" style="3" customWidth="1"/>
    <col min="68" max="68" width="3.7109375" style="3" hidden="1" customWidth="1"/>
    <col min="69" max="69" width="11.7109375" style="3" customWidth="1"/>
    <col min="70" max="70" width="8.5703125" style="3" hidden="1" customWidth="1"/>
    <col min="71" max="71" width="4.7109375" style="3" hidden="1" customWidth="1"/>
    <col min="72" max="73" width="10.5703125" style="4"/>
    <col min="74" max="74" width="11.140625" style="4" customWidth="1"/>
    <col min="75" max="83" width="10.5703125" style="4"/>
    <col min="84" max="16384" width="10.5703125" style="3"/>
  </cols>
  <sheetData>
    <row r="2" spans="1:83">
      <c r="J2" s="35"/>
      <c r="K2" s="3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83">
      <c r="J3" s="35"/>
      <c r="K3" s="35"/>
      <c r="L3" s="70" t="s">
        <v>0</v>
      </c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CE3" s="3"/>
    </row>
    <row r="4" spans="1:83">
      <c r="J4" s="35"/>
      <c r="K4" s="35"/>
      <c r="L4" s="5"/>
      <c r="M4" s="5"/>
      <c r="N4" s="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CE4" s="3"/>
    </row>
    <row r="5" spans="1:83" s="8" customFormat="1" ht="6">
      <c r="G5" s="7"/>
      <c r="H5" s="7"/>
      <c r="L5" s="9"/>
      <c r="M5" s="51"/>
      <c r="P5" s="7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</row>
    <row r="6" spans="1:83" s="14" customFormat="1" ht="30">
      <c r="G6" s="13"/>
      <c r="H6" s="13"/>
      <c r="L6" s="15"/>
      <c r="M6" s="52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6" s="53"/>
      <c r="O6" s="53"/>
      <c r="P6" s="54" t="str">
        <f>IF(datePr_ch="",IF(datePr="","",datePr),datePr_ch)</f>
        <v>29.04.2020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50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1:83" s="14" customFormat="1" ht="30">
      <c r="G7" s="13"/>
      <c r="H7" s="13"/>
      <c r="L7" s="15"/>
      <c r="M7" s="52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7" s="53"/>
      <c r="O7" s="53"/>
      <c r="P7" s="54" t="str">
        <f>IF(numberPr_ch="",IF(numberPr="","",numberPr),numberPr_ch)</f>
        <v>03/1821-ГВ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0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1:83" s="8" customFormat="1" ht="6">
      <c r="G8" s="7"/>
      <c r="H8" s="7"/>
      <c r="L8" s="9"/>
      <c r="M8" s="10"/>
      <c r="N8" s="11"/>
      <c r="O8" s="11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1:83" s="18" customFormat="1" ht="15">
      <c r="G9" s="17"/>
      <c r="H9" s="17"/>
      <c r="L9" s="75"/>
      <c r="M9" s="75"/>
      <c r="N9" s="19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 t="s">
        <v>1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 t="s">
        <v>1</v>
      </c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1" t="s">
        <v>1</v>
      </c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1" t="s">
        <v>1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</row>
    <row r="10" spans="1:83" s="18" customFormat="1" ht="15">
      <c r="G10" s="17"/>
      <c r="H10" s="17"/>
      <c r="L10" s="19"/>
      <c r="M10" s="19"/>
      <c r="N10" s="19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 t="s">
        <v>2</v>
      </c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 t="s">
        <v>2</v>
      </c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 t="s">
        <v>2</v>
      </c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</row>
    <row r="11" spans="1:83">
      <c r="J11" s="35"/>
      <c r="K11" s="35"/>
      <c r="L11" s="69" t="s">
        <v>3</v>
      </c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CE11" s="3"/>
    </row>
    <row r="12" spans="1:83" ht="15">
      <c r="J12" s="35"/>
      <c r="K12" s="35"/>
      <c r="L12" s="66" t="s">
        <v>4</v>
      </c>
      <c r="M12" s="66" t="s">
        <v>5</v>
      </c>
      <c r="N12" s="66"/>
      <c r="O12" s="68" t="s">
        <v>6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6" t="s">
        <v>7</v>
      </c>
      <c r="AC12" s="68" t="s">
        <v>6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6" t="s">
        <v>7</v>
      </c>
      <c r="AQ12" s="68" t="s">
        <v>6</v>
      </c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6" t="s">
        <v>7</v>
      </c>
      <c r="BE12" s="68" t="s">
        <v>6</v>
      </c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6" t="s">
        <v>7</v>
      </c>
      <c r="BS12" s="67" t="s">
        <v>8</v>
      </c>
      <c r="CE12" s="3"/>
    </row>
    <row r="13" spans="1:83" ht="15">
      <c r="J13" s="35"/>
      <c r="K13" s="35"/>
      <c r="L13" s="66"/>
      <c r="M13" s="66"/>
      <c r="N13" s="66"/>
      <c r="O13" s="28"/>
      <c r="P13" s="28" t="s">
        <v>9</v>
      </c>
      <c r="Q13" s="63" t="s">
        <v>10</v>
      </c>
      <c r="R13" s="63"/>
      <c r="S13" s="63" t="s">
        <v>11</v>
      </c>
      <c r="T13" s="63"/>
      <c r="U13" s="63" t="s">
        <v>12</v>
      </c>
      <c r="V13" s="63"/>
      <c r="W13" s="63"/>
      <c r="X13" s="29"/>
      <c r="Y13" s="64" t="s">
        <v>13</v>
      </c>
      <c r="Z13" s="64"/>
      <c r="AA13" s="64"/>
      <c r="AB13" s="66"/>
      <c r="AC13" s="28"/>
      <c r="AD13" s="28" t="s">
        <v>9</v>
      </c>
      <c r="AE13" s="63" t="s">
        <v>10</v>
      </c>
      <c r="AF13" s="63"/>
      <c r="AG13" s="63" t="s">
        <v>11</v>
      </c>
      <c r="AH13" s="63"/>
      <c r="AI13" s="63" t="s">
        <v>12</v>
      </c>
      <c r="AJ13" s="63"/>
      <c r="AK13" s="63"/>
      <c r="AL13" s="29"/>
      <c r="AM13" s="64" t="s">
        <v>13</v>
      </c>
      <c r="AN13" s="64"/>
      <c r="AO13" s="64"/>
      <c r="AP13" s="66"/>
      <c r="AQ13" s="28"/>
      <c r="AR13" s="28" t="s">
        <v>9</v>
      </c>
      <c r="AS13" s="63" t="s">
        <v>10</v>
      </c>
      <c r="AT13" s="63"/>
      <c r="AU13" s="63" t="s">
        <v>11</v>
      </c>
      <c r="AV13" s="63"/>
      <c r="AW13" s="63" t="s">
        <v>12</v>
      </c>
      <c r="AX13" s="63"/>
      <c r="AY13" s="63"/>
      <c r="AZ13" s="29"/>
      <c r="BA13" s="64" t="s">
        <v>13</v>
      </c>
      <c r="BB13" s="64"/>
      <c r="BC13" s="64"/>
      <c r="BD13" s="66"/>
      <c r="BE13" s="28"/>
      <c r="BF13" s="28" t="s">
        <v>9</v>
      </c>
      <c r="BG13" s="63" t="s">
        <v>10</v>
      </c>
      <c r="BH13" s="63"/>
      <c r="BI13" s="63" t="s">
        <v>11</v>
      </c>
      <c r="BJ13" s="63"/>
      <c r="BK13" s="63" t="s">
        <v>12</v>
      </c>
      <c r="BL13" s="63"/>
      <c r="BM13" s="63"/>
      <c r="BN13" s="29"/>
      <c r="BO13" s="64" t="s">
        <v>13</v>
      </c>
      <c r="BP13" s="64"/>
      <c r="BQ13" s="64"/>
      <c r="BR13" s="66"/>
      <c r="BS13" s="67"/>
      <c r="CE13" s="3"/>
    </row>
    <row r="14" spans="1:83" ht="75">
      <c r="J14" s="35"/>
      <c r="K14" s="35"/>
      <c r="L14" s="66"/>
      <c r="M14" s="66"/>
      <c r="N14" s="66"/>
      <c r="O14" s="30"/>
      <c r="P14" s="30" t="s">
        <v>14</v>
      </c>
      <c r="Q14" s="29" t="s">
        <v>15</v>
      </c>
      <c r="R14" s="29" t="s">
        <v>16</v>
      </c>
      <c r="S14" s="29" t="s">
        <v>17</v>
      </c>
      <c r="T14" s="29" t="s">
        <v>18</v>
      </c>
      <c r="U14" s="29" t="s">
        <v>19</v>
      </c>
      <c r="V14" s="29" t="s">
        <v>20</v>
      </c>
      <c r="W14" s="29" t="s">
        <v>16</v>
      </c>
      <c r="X14" s="29"/>
      <c r="Y14" s="31" t="s">
        <v>21</v>
      </c>
      <c r="Z14" s="65" t="s">
        <v>22</v>
      </c>
      <c r="AA14" s="65"/>
      <c r="AB14" s="66"/>
      <c r="AC14" s="30"/>
      <c r="AD14" s="30" t="s">
        <v>14</v>
      </c>
      <c r="AE14" s="29" t="s">
        <v>15</v>
      </c>
      <c r="AF14" s="29" t="s">
        <v>16</v>
      </c>
      <c r="AG14" s="29" t="s">
        <v>17</v>
      </c>
      <c r="AH14" s="29" t="s">
        <v>18</v>
      </c>
      <c r="AI14" s="29" t="s">
        <v>19</v>
      </c>
      <c r="AJ14" s="29" t="s">
        <v>20</v>
      </c>
      <c r="AK14" s="29" t="s">
        <v>16</v>
      </c>
      <c r="AL14" s="29"/>
      <c r="AM14" s="31" t="s">
        <v>21</v>
      </c>
      <c r="AN14" s="65" t="s">
        <v>22</v>
      </c>
      <c r="AO14" s="65"/>
      <c r="AP14" s="66"/>
      <c r="AQ14" s="30"/>
      <c r="AR14" s="30" t="s">
        <v>14</v>
      </c>
      <c r="AS14" s="29" t="s">
        <v>15</v>
      </c>
      <c r="AT14" s="29" t="s">
        <v>16</v>
      </c>
      <c r="AU14" s="29" t="s">
        <v>17</v>
      </c>
      <c r="AV14" s="29" t="s">
        <v>18</v>
      </c>
      <c r="AW14" s="29" t="s">
        <v>19</v>
      </c>
      <c r="AX14" s="29" t="s">
        <v>20</v>
      </c>
      <c r="AY14" s="29" t="s">
        <v>16</v>
      </c>
      <c r="AZ14" s="29"/>
      <c r="BA14" s="31" t="s">
        <v>21</v>
      </c>
      <c r="BB14" s="65" t="s">
        <v>22</v>
      </c>
      <c r="BC14" s="65"/>
      <c r="BD14" s="66"/>
      <c r="BE14" s="30"/>
      <c r="BF14" s="30" t="s">
        <v>14</v>
      </c>
      <c r="BG14" s="29" t="s">
        <v>15</v>
      </c>
      <c r="BH14" s="29" t="s">
        <v>16</v>
      </c>
      <c r="BI14" s="29" t="s">
        <v>17</v>
      </c>
      <c r="BJ14" s="29" t="s">
        <v>18</v>
      </c>
      <c r="BK14" s="29" t="s">
        <v>19</v>
      </c>
      <c r="BL14" s="29" t="s">
        <v>20</v>
      </c>
      <c r="BM14" s="29" t="s">
        <v>16</v>
      </c>
      <c r="BN14" s="29"/>
      <c r="BO14" s="31" t="s">
        <v>21</v>
      </c>
      <c r="BP14" s="65" t="s">
        <v>22</v>
      </c>
      <c r="BQ14" s="65"/>
      <c r="BR14" s="66"/>
      <c r="BS14" s="67"/>
      <c r="CE14" s="3"/>
    </row>
    <row r="15" spans="1:83">
      <c r="J15" s="35"/>
      <c r="K15" s="37">
        <v>1</v>
      </c>
      <c r="L15" s="38" t="s">
        <v>23</v>
      </c>
      <c r="M15" s="38" t="s">
        <v>24</v>
      </c>
      <c r="N15" s="39" t="str">
        <f ca="1">OFFSET(N15,0,-1)</f>
        <v>2</v>
      </c>
      <c r="O15" s="39" t="str">
        <f ca="1">OFFSET(O15,0,-1)</f>
        <v>2</v>
      </c>
      <c r="P15" s="40">
        <f t="shared" ref="P15:Z15" ca="1" si="0">OFFSET(P15,0,-1)+1</f>
        <v>3</v>
      </c>
      <c r="Q15" s="40">
        <f t="shared" ca="1" si="0"/>
        <v>4</v>
      </c>
      <c r="R15" s="40">
        <f t="shared" ca="1" si="0"/>
        <v>5</v>
      </c>
      <c r="S15" s="40">
        <f t="shared" ca="1" si="0"/>
        <v>6</v>
      </c>
      <c r="T15" s="40">
        <f t="shared" ca="1" si="0"/>
        <v>7</v>
      </c>
      <c r="U15" s="40">
        <f t="shared" ca="1" si="0"/>
        <v>8</v>
      </c>
      <c r="V15" s="40">
        <f t="shared" ca="1" si="0"/>
        <v>9</v>
      </c>
      <c r="W15" s="40">
        <f t="shared" ca="1" si="0"/>
        <v>10</v>
      </c>
      <c r="X15" s="39">
        <f ca="1">OFFSET(X15,0,-1)</f>
        <v>10</v>
      </c>
      <c r="Y15" s="40">
        <f t="shared" ca="1" si="0"/>
        <v>11</v>
      </c>
      <c r="Z15" s="62">
        <f t="shared" ca="1" si="0"/>
        <v>12</v>
      </c>
      <c r="AA15" s="62"/>
      <c r="AB15" s="40">
        <f ca="1">OFFSET(AB15,0,-2)+1</f>
        <v>13</v>
      </c>
      <c r="AC15" s="39">
        <f ca="1">OFFSET(AC15,0,-1)</f>
        <v>13</v>
      </c>
      <c r="AD15" s="40">
        <f t="shared" ref="AD15:AN15" ca="1" si="1">OFFSET(AD15,0,-1)+1</f>
        <v>14</v>
      </c>
      <c r="AE15" s="40">
        <f t="shared" ca="1" si="1"/>
        <v>15</v>
      </c>
      <c r="AF15" s="40">
        <f t="shared" ca="1" si="1"/>
        <v>16</v>
      </c>
      <c r="AG15" s="40">
        <f t="shared" ca="1" si="1"/>
        <v>17</v>
      </c>
      <c r="AH15" s="40">
        <f t="shared" ca="1" si="1"/>
        <v>18</v>
      </c>
      <c r="AI15" s="40">
        <f t="shared" ca="1" si="1"/>
        <v>19</v>
      </c>
      <c r="AJ15" s="40">
        <f t="shared" ca="1" si="1"/>
        <v>20</v>
      </c>
      <c r="AK15" s="40">
        <f t="shared" ca="1" si="1"/>
        <v>21</v>
      </c>
      <c r="AL15" s="39">
        <f ca="1">OFFSET(AL15,0,-1)</f>
        <v>21</v>
      </c>
      <c r="AM15" s="40">
        <f t="shared" ca="1" si="1"/>
        <v>22</v>
      </c>
      <c r="AN15" s="62">
        <f t="shared" ca="1" si="1"/>
        <v>23</v>
      </c>
      <c r="AO15" s="62"/>
      <c r="AP15" s="40">
        <f ca="1">OFFSET(AP15,0,-2)+1</f>
        <v>24</v>
      </c>
      <c r="AQ15" s="39">
        <f ca="1">OFFSET(AQ15,0,-1)</f>
        <v>24</v>
      </c>
      <c r="AR15" s="40">
        <f t="shared" ref="AR15:BB15" ca="1" si="2">OFFSET(AR15,0,-1)+1</f>
        <v>25</v>
      </c>
      <c r="AS15" s="40">
        <f t="shared" ca="1" si="2"/>
        <v>26</v>
      </c>
      <c r="AT15" s="40">
        <f t="shared" ca="1" si="2"/>
        <v>27</v>
      </c>
      <c r="AU15" s="40">
        <f t="shared" ca="1" si="2"/>
        <v>28</v>
      </c>
      <c r="AV15" s="40">
        <f t="shared" ca="1" si="2"/>
        <v>29</v>
      </c>
      <c r="AW15" s="40">
        <f t="shared" ca="1" si="2"/>
        <v>30</v>
      </c>
      <c r="AX15" s="40">
        <f t="shared" ca="1" si="2"/>
        <v>31</v>
      </c>
      <c r="AY15" s="40">
        <f t="shared" ca="1" si="2"/>
        <v>32</v>
      </c>
      <c r="AZ15" s="39">
        <f ca="1">OFFSET(AZ15,0,-1)</f>
        <v>32</v>
      </c>
      <c r="BA15" s="40">
        <f t="shared" ca="1" si="2"/>
        <v>33</v>
      </c>
      <c r="BB15" s="62">
        <f t="shared" ca="1" si="2"/>
        <v>34</v>
      </c>
      <c r="BC15" s="62"/>
      <c r="BD15" s="40">
        <f ca="1">OFFSET(BD15,0,-2)+1</f>
        <v>35</v>
      </c>
      <c r="BE15" s="39">
        <f ca="1">OFFSET(BE15,0,-1)</f>
        <v>35</v>
      </c>
      <c r="BF15" s="40">
        <f t="shared" ref="BF15:BP15" ca="1" si="3">OFFSET(BF15,0,-1)+1</f>
        <v>36</v>
      </c>
      <c r="BG15" s="40">
        <f t="shared" ca="1" si="3"/>
        <v>37</v>
      </c>
      <c r="BH15" s="40">
        <f t="shared" ca="1" si="3"/>
        <v>38</v>
      </c>
      <c r="BI15" s="40">
        <f t="shared" ca="1" si="3"/>
        <v>39</v>
      </c>
      <c r="BJ15" s="40">
        <f t="shared" ca="1" si="3"/>
        <v>40</v>
      </c>
      <c r="BK15" s="40">
        <f t="shared" ca="1" si="3"/>
        <v>41</v>
      </c>
      <c r="BL15" s="40">
        <f t="shared" ca="1" si="3"/>
        <v>42</v>
      </c>
      <c r="BM15" s="40">
        <f t="shared" ca="1" si="3"/>
        <v>43</v>
      </c>
      <c r="BN15" s="39">
        <f ca="1">OFFSET(BN15,0,-1)</f>
        <v>43</v>
      </c>
      <c r="BO15" s="40">
        <f t="shared" ca="1" si="3"/>
        <v>44</v>
      </c>
      <c r="BP15" s="62">
        <f t="shared" ca="1" si="3"/>
        <v>45</v>
      </c>
      <c r="BQ15" s="62"/>
      <c r="BR15" s="40">
        <f ca="1">OFFSET(BR15,0,-2)+1</f>
        <v>46</v>
      </c>
      <c r="BS15" s="39">
        <f ca="1">OFFSET(BS15,0,-1)</f>
        <v>46</v>
      </c>
    </row>
    <row r="16" spans="1:83">
      <c r="A16" s="60"/>
      <c r="B16" s="60"/>
      <c r="C16" s="60"/>
      <c r="D16" s="60">
        <v>1</v>
      </c>
      <c r="E16" s="25"/>
      <c r="F16" s="24"/>
      <c r="G16" s="24"/>
      <c r="H16" s="58"/>
      <c r="I16" s="41"/>
      <c r="J16" s="41"/>
      <c r="K16" s="5"/>
      <c r="L16" s="42" t="s">
        <v>41</v>
      </c>
      <c r="M16" s="43" t="s">
        <v>25</v>
      </c>
      <c r="N16" s="32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W16" s="27"/>
    </row>
    <row r="17" spans="1:77">
      <c r="A17" s="60"/>
      <c r="B17" s="60"/>
      <c r="C17" s="60"/>
      <c r="D17" s="60"/>
      <c r="E17" s="57" t="s">
        <v>23</v>
      </c>
      <c r="F17" s="23"/>
      <c r="G17" s="24"/>
      <c r="H17" s="58"/>
      <c r="I17" s="58"/>
      <c r="J17" s="26"/>
      <c r="K17" s="5"/>
      <c r="L17" s="42" t="s">
        <v>42</v>
      </c>
      <c r="M17" s="44" t="s">
        <v>26</v>
      </c>
      <c r="N17" s="33"/>
      <c r="O17" s="59" t="s">
        <v>27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U17" s="27" t="e">
        <f ca="1">strCheckUnique(BV17:BV18)</f>
        <v>#NAME?</v>
      </c>
      <c r="BW17" s="27"/>
    </row>
    <row r="18" spans="1:77" ht="14.25" customHeight="1">
      <c r="A18" s="60"/>
      <c r="B18" s="60"/>
      <c r="C18" s="60"/>
      <c r="D18" s="60"/>
      <c r="E18" s="57"/>
      <c r="F18" s="24">
        <v>1</v>
      </c>
      <c r="G18" s="23"/>
      <c r="H18" s="58"/>
      <c r="I18" s="58"/>
      <c r="J18" s="55"/>
      <c r="K18" s="26"/>
      <c r="L18" s="42" t="s">
        <v>43</v>
      </c>
      <c r="M18" s="45"/>
      <c r="N18" s="48"/>
      <c r="O18" s="34"/>
      <c r="P18" s="46">
        <v>0</v>
      </c>
      <c r="Q18" s="46">
        <v>42.1</v>
      </c>
      <c r="R18" s="46">
        <f>1756.85</f>
        <v>1756.85</v>
      </c>
      <c r="S18" s="34"/>
      <c r="T18" s="34"/>
      <c r="U18" s="34"/>
      <c r="V18" s="34"/>
      <c r="W18" s="34"/>
      <c r="X18" s="34"/>
      <c r="Y18" s="56" t="s">
        <v>28</v>
      </c>
      <c r="Z18" s="48" t="s">
        <v>29</v>
      </c>
      <c r="AA18" s="56" t="s">
        <v>30</v>
      </c>
      <c r="AB18" s="48" t="s">
        <v>29</v>
      </c>
      <c r="AC18" s="34"/>
      <c r="AD18" s="46">
        <v>0</v>
      </c>
      <c r="AE18" s="46">
        <f>43.76</f>
        <v>43.76</v>
      </c>
      <c r="AF18" s="46">
        <f>1887.47</f>
        <v>1887.47</v>
      </c>
      <c r="AG18" s="34"/>
      <c r="AH18" s="34"/>
      <c r="AI18" s="34"/>
      <c r="AJ18" s="34"/>
      <c r="AK18" s="34"/>
      <c r="AL18" s="34"/>
      <c r="AM18" s="56" t="s">
        <v>31</v>
      </c>
      <c r="AN18" s="48" t="s">
        <v>29</v>
      </c>
      <c r="AO18" s="56" t="s">
        <v>32</v>
      </c>
      <c r="AP18" s="48" t="s">
        <v>29</v>
      </c>
      <c r="AQ18" s="34"/>
      <c r="AR18" s="46">
        <v>0</v>
      </c>
      <c r="AS18" s="46">
        <f>AE18</f>
        <v>43.76</v>
      </c>
      <c r="AT18" s="46">
        <f>AF18</f>
        <v>1887.47</v>
      </c>
      <c r="AU18" s="34"/>
      <c r="AV18" s="34"/>
      <c r="AW18" s="34"/>
      <c r="AX18" s="34"/>
      <c r="AY18" s="34"/>
      <c r="AZ18" s="34"/>
      <c r="BA18" s="56" t="s">
        <v>33</v>
      </c>
      <c r="BB18" s="48" t="s">
        <v>29</v>
      </c>
      <c r="BC18" s="56" t="s">
        <v>34</v>
      </c>
      <c r="BD18" s="48" t="s">
        <v>29</v>
      </c>
      <c r="BE18" s="34"/>
      <c r="BF18" s="46">
        <v>0</v>
      </c>
      <c r="BG18" s="46">
        <f>44.24</f>
        <v>44.24</v>
      </c>
      <c r="BH18" s="46">
        <f>1920.1</f>
        <v>1920.1</v>
      </c>
      <c r="BI18" s="34"/>
      <c r="BJ18" s="34"/>
      <c r="BK18" s="34"/>
      <c r="BL18" s="34"/>
      <c r="BM18" s="34"/>
      <c r="BN18" s="34"/>
      <c r="BO18" s="56" t="s">
        <v>35</v>
      </c>
      <c r="BP18" s="48" t="s">
        <v>29</v>
      </c>
      <c r="BQ18" s="56" t="s">
        <v>36</v>
      </c>
      <c r="BR18" s="48" t="s">
        <v>37</v>
      </c>
      <c r="BS18" s="47"/>
      <c r="BT18" s="4" t="e">
        <f ca="1">strCheckDate(#REF!)</f>
        <v>#NAME?</v>
      </c>
      <c r="BV18" s="27" t="str">
        <f>IF(M18="","",M18 )</f>
        <v/>
      </c>
      <c r="BW18" s="27"/>
      <c r="BX18" s="27"/>
      <c r="BY18" s="27"/>
    </row>
    <row r="19" spans="1:77">
      <c r="A19" s="60"/>
      <c r="B19" s="60"/>
      <c r="C19" s="60"/>
      <c r="D19" s="60"/>
      <c r="E19" s="57" t="s">
        <v>24</v>
      </c>
      <c r="F19" s="23"/>
      <c r="G19" s="24"/>
      <c r="H19" s="58"/>
      <c r="I19" s="58" t="s">
        <v>2</v>
      </c>
      <c r="J19" s="26"/>
      <c r="K19" s="5"/>
      <c r="L19" s="42" t="s">
        <v>44</v>
      </c>
      <c r="M19" s="44" t="s">
        <v>26</v>
      </c>
      <c r="N19" s="33"/>
      <c r="O19" s="59" t="s">
        <v>38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U19" s="27" t="e">
        <f ca="1">strCheckUnique(BV19:BV20)</f>
        <v>#NAME?</v>
      </c>
      <c r="BW19" s="27"/>
    </row>
    <row r="20" spans="1:77" ht="14.25" customHeight="1">
      <c r="A20" s="60"/>
      <c r="B20" s="60"/>
      <c r="C20" s="60"/>
      <c r="D20" s="60"/>
      <c r="E20" s="57"/>
      <c r="F20" s="24">
        <v>1</v>
      </c>
      <c r="G20" s="23"/>
      <c r="H20" s="58"/>
      <c r="I20" s="58"/>
      <c r="J20" s="55"/>
      <c r="K20" s="26"/>
      <c r="L20" s="42" t="s">
        <v>45</v>
      </c>
      <c r="M20" s="45"/>
      <c r="N20" s="48"/>
      <c r="O20" s="34"/>
      <c r="P20" s="46">
        <v>0</v>
      </c>
      <c r="Q20" s="46">
        <f>Q18*1.2</f>
        <v>50.52</v>
      </c>
      <c r="R20" s="46">
        <v>2108.23</v>
      </c>
      <c r="S20" s="34"/>
      <c r="T20" s="34"/>
      <c r="U20" s="34"/>
      <c r="V20" s="34"/>
      <c r="W20" s="34"/>
      <c r="X20" s="34"/>
      <c r="Y20" s="56" t="s">
        <v>28</v>
      </c>
      <c r="Z20" s="48" t="s">
        <v>29</v>
      </c>
      <c r="AA20" s="56" t="s">
        <v>30</v>
      </c>
      <c r="AB20" s="48" t="s">
        <v>29</v>
      </c>
      <c r="AC20" s="34"/>
      <c r="AD20" s="46">
        <v>0</v>
      </c>
      <c r="AE20" s="46">
        <f>AE18*1.2</f>
        <v>52.511999999999993</v>
      </c>
      <c r="AF20" s="46">
        <v>2264.9699999999998</v>
      </c>
      <c r="AG20" s="34"/>
      <c r="AH20" s="34"/>
      <c r="AI20" s="34"/>
      <c r="AJ20" s="34"/>
      <c r="AK20" s="34"/>
      <c r="AL20" s="34"/>
      <c r="AM20" s="56" t="s">
        <v>31</v>
      </c>
      <c r="AN20" s="48" t="s">
        <v>29</v>
      </c>
      <c r="AO20" s="56" t="s">
        <v>32</v>
      </c>
      <c r="AP20" s="48" t="s">
        <v>29</v>
      </c>
      <c r="AQ20" s="34"/>
      <c r="AR20" s="46">
        <v>0</v>
      </c>
      <c r="AS20" s="46">
        <f>AS18*1.2</f>
        <v>52.511999999999993</v>
      </c>
      <c r="AT20" s="46">
        <v>2264.9699999999998</v>
      </c>
      <c r="AU20" s="34"/>
      <c r="AV20" s="34"/>
      <c r="AW20" s="34"/>
      <c r="AX20" s="34"/>
      <c r="AY20" s="34"/>
      <c r="AZ20" s="34"/>
      <c r="BA20" s="56" t="s">
        <v>33</v>
      </c>
      <c r="BB20" s="48" t="s">
        <v>29</v>
      </c>
      <c r="BC20" s="56" t="s">
        <v>34</v>
      </c>
      <c r="BD20" s="48" t="s">
        <v>29</v>
      </c>
      <c r="BE20" s="34"/>
      <c r="BF20" s="46">
        <v>0</v>
      </c>
      <c r="BG20" s="46">
        <f>BG18*1.2</f>
        <v>53.088000000000001</v>
      </c>
      <c r="BH20" s="46">
        <f>BH18*1.2</f>
        <v>2304.12</v>
      </c>
      <c r="BI20" s="34"/>
      <c r="BJ20" s="34"/>
      <c r="BK20" s="34"/>
      <c r="BL20" s="34"/>
      <c r="BM20" s="34"/>
      <c r="BN20" s="34"/>
      <c r="BO20" s="56" t="s">
        <v>35</v>
      </c>
      <c r="BP20" s="48" t="s">
        <v>29</v>
      </c>
      <c r="BQ20" s="56" t="s">
        <v>36</v>
      </c>
      <c r="BR20" s="48" t="s">
        <v>37</v>
      </c>
      <c r="BS20" s="47"/>
      <c r="BT20" s="4" t="e">
        <f ca="1">strCheckDate(#REF!)</f>
        <v>#NAME?</v>
      </c>
      <c r="BV20" s="27" t="str">
        <f>IF(M20="","",M20 )</f>
        <v/>
      </c>
      <c r="BW20" s="27"/>
      <c r="BX20" s="27"/>
      <c r="BY20" s="27"/>
    </row>
    <row r="21" spans="1:77">
      <c r="A21" s="60"/>
      <c r="B21" s="60"/>
      <c r="C21" s="60"/>
      <c r="D21" s="60"/>
      <c r="E21" s="57" t="s">
        <v>39</v>
      </c>
      <c r="F21" s="23"/>
      <c r="G21" s="24"/>
      <c r="H21" s="58"/>
      <c r="I21" s="58" t="s">
        <v>2</v>
      </c>
      <c r="J21" s="26"/>
      <c r="K21" s="5"/>
      <c r="L21" s="42" t="s">
        <v>46</v>
      </c>
      <c r="M21" s="44" t="s">
        <v>26</v>
      </c>
      <c r="N21" s="33"/>
      <c r="O21" s="59" t="s">
        <v>40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U21" s="27" t="e">
        <f ca="1">strCheckUnique(BV21:BV22)</f>
        <v>#NAME?</v>
      </c>
      <c r="BW21" s="27"/>
    </row>
    <row r="22" spans="1:77" ht="14.25" customHeight="1">
      <c r="A22" s="60"/>
      <c r="B22" s="60"/>
      <c r="C22" s="60"/>
      <c r="D22" s="60"/>
      <c r="E22" s="57"/>
      <c r="F22" s="24">
        <v>1</v>
      </c>
      <c r="G22" s="23"/>
      <c r="H22" s="58"/>
      <c r="I22" s="58"/>
      <c r="J22" s="55"/>
      <c r="K22" s="26"/>
      <c r="L22" s="42" t="s">
        <v>47</v>
      </c>
      <c r="M22" s="45"/>
      <c r="N22" s="48"/>
      <c r="O22" s="34"/>
      <c r="P22" s="46">
        <v>0</v>
      </c>
      <c r="Q22" s="46">
        <f>Q18</f>
        <v>42.1</v>
      </c>
      <c r="R22" s="46">
        <f>R18</f>
        <v>1756.85</v>
      </c>
      <c r="S22" s="34"/>
      <c r="T22" s="34"/>
      <c r="U22" s="34"/>
      <c r="V22" s="34"/>
      <c r="W22" s="34"/>
      <c r="X22" s="34"/>
      <c r="Y22" s="56" t="s">
        <v>28</v>
      </c>
      <c r="Z22" s="48" t="s">
        <v>29</v>
      </c>
      <c r="AA22" s="56" t="s">
        <v>30</v>
      </c>
      <c r="AB22" s="48" t="s">
        <v>29</v>
      </c>
      <c r="AC22" s="34"/>
      <c r="AD22" s="46">
        <v>0</v>
      </c>
      <c r="AE22" s="46">
        <f>AE18</f>
        <v>43.76</v>
      </c>
      <c r="AF22" s="46">
        <f>AF18</f>
        <v>1887.47</v>
      </c>
      <c r="AG22" s="34"/>
      <c r="AH22" s="34"/>
      <c r="AI22" s="34"/>
      <c r="AJ22" s="34"/>
      <c r="AK22" s="34"/>
      <c r="AL22" s="34"/>
      <c r="AM22" s="56" t="s">
        <v>31</v>
      </c>
      <c r="AN22" s="48" t="s">
        <v>29</v>
      </c>
      <c r="AO22" s="56" t="s">
        <v>32</v>
      </c>
      <c r="AP22" s="48" t="s">
        <v>29</v>
      </c>
      <c r="AQ22" s="34"/>
      <c r="AR22" s="46">
        <v>0</v>
      </c>
      <c r="AS22" s="46">
        <f>AS18</f>
        <v>43.76</v>
      </c>
      <c r="AT22" s="46">
        <f>AT18</f>
        <v>1887.47</v>
      </c>
      <c r="AU22" s="34"/>
      <c r="AV22" s="34"/>
      <c r="AW22" s="34"/>
      <c r="AX22" s="34"/>
      <c r="AY22" s="34"/>
      <c r="AZ22" s="34"/>
      <c r="BA22" s="56" t="s">
        <v>33</v>
      </c>
      <c r="BB22" s="48" t="s">
        <v>29</v>
      </c>
      <c r="BC22" s="56" t="s">
        <v>34</v>
      </c>
      <c r="BD22" s="48" t="s">
        <v>29</v>
      </c>
      <c r="BE22" s="34"/>
      <c r="BF22" s="46">
        <v>0</v>
      </c>
      <c r="BG22" s="46">
        <f>BG18</f>
        <v>44.24</v>
      </c>
      <c r="BH22" s="46">
        <f>BH18</f>
        <v>1920.1</v>
      </c>
      <c r="BI22" s="34"/>
      <c r="BJ22" s="34"/>
      <c r="BK22" s="34"/>
      <c r="BL22" s="34"/>
      <c r="BM22" s="34"/>
      <c r="BN22" s="34"/>
      <c r="BO22" s="56" t="s">
        <v>35</v>
      </c>
      <c r="BP22" s="48" t="s">
        <v>29</v>
      </c>
      <c r="BQ22" s="56" t="s">
        <v>36</v>
      </c>
      <c r="BR22" s="48" t="s">
        <v>37</v>
      </c>
      <c r="BS22" s="47"/>
      <c r="BT22" s="4" t="e">
        <f ca="1">strCheckDate(#REF!)</f>
        <v>#NAME?</v>
      </c>
      <c r="BV22" s="27" t="str">
        <f>IF(M22="","",M22 )</f>
        <v/>
      </c>
      <c r="BW22" s="27"/>
      <c r="BX22" s="27"/>
      <c r="BY22" s="27"/>
    </row>
  </sheetData>
  <mergeCells count="60">
    <mergeCell ref="L12:L14"/>
    <mergeCell ref="M12:M14"/>
    <mergeCell ref="N12:N14"/>
    <mergeCell ref="O12:AA12"/>
    <mergeCell ref="L3:AB3"/>
    <mergeCell ref="P5:BS5"/>
    <mergeCell ref="P8:BS8"/>
    <mergeCell ref="L9:M9"/>
    <mergeCell ref="O10:AB10"/>
    <mergeCell ref="AC10:AP10"/>
    <mergeCell ref="AQ10:BD10"/>
    <mergeCell ref="BE10:BR10"/>
    <mergeCell ref="L11:BS11"/>
    <mergeCell ref="BR12:BR14"/>
    <mergeCell ref="BS12:BS14"/>
    <mergeCell ref="Q13:R13"/>
    <mergeCell ref="S13:T13"/>
    <mergeCell ref="U13:W13"/>
    <mergeCell ref="Y13:AA13"/>
    <mergeCell ref="AE13:AF13"/>
    <mergeCell ref="AG13:AH13"/>
    <mergeCell ref="AI13:AK13"/>
    <mergeCell ref="AM13:AO13"/>
    <mergeCell ref="AB12:AB14"/>
    <mergeCell ref="AC12:AO12"/>
    <mergeCell ref="AP12:AP14"/>
    <mergeCell ref="AQ12:BC12"/>
    <mergeCell ref="BD12:BD14"/>
    <mergeCell ref="BE12:BQ12"/>
    <mergeCell ref="BG13:BH13"/>
    <mergeCell ref="BI13:BJ13"/>
    <mergeCell ref="BK13:BM13"/>
    <mergeCell ref="BO13:BQ13"/>
    <mergeCell ref="Z14:AA14"/>
    <mergeCell ref="AN14:AO14"/>
    <mergeCell ref="BB14:BC14"/>
    <mergeCell ref="BP14:BQ14"/>
    <mergeCell ref="AS13:AT13"/>
    <mergeCell ref="AU13:AV13"/>
    <mergeCell ref="AW13:AY13"/>
    <mergeCell ref="BA13:BC13"/>
    <mergeCell ref="Z15:AA15"/>
    <mergeCell ref="AN15:AO15"/>
    <mergeCell ref="BB15:BC15"/>
    <mergeCell ref="BP15:BQ15"/>
    <mergeCell ref="A16:A22"/>
    <mergeCell ref="B16:B22"/>
    <mergeCell ref="C16:C22"/>
    <mergeCell ref="D16:D22"/>
    <mergeCell ref="H16:H22"/>
    <mergeCell ref="O16:BS16"/>
    <mergeCell ref="E17:E18"/>
    <mergeCell ref="I17:I18"/>
    <mergeCell ref="O17:BS17"/>
    <mergeCell ref="E21:E22"/>
    <mergeCell ref="I21:I22"/>
    <mergeCell ref="O21:BS21"/>
    <mergeCell ref="E19:E20"/>
    <mergeCell ref="I19:I20"/>
    <mergeCell ref="O19:BS19"/>
  </mergeCells>
  <dataValidations count="6">
    <dataValidation allowBlank="1" showInputMessage="1" showErrorMessage="1" prompt="Для выбора выполните двойной щелчок левой клавиши мыши по соответствующей ячейке." sqref="Z18 AB20 Z20 AB22 Z22 AB18 AP22 AN20 AP18 AN22 AN18 AP20 BD18 BB22 BB18 BD20 BB20 BD22 BP18 BR18 BR20 BP20 BR22 BP22" xr:uid="{00000000-0002-0000-0000-000000000000}"/>
    <dataValidation type="decimal" allowBlank="1" showErrorMessage="1" errorTitle="Ошибка" error="Допускается ввод только действительных чисел!" sqref="P18:R18 P20:R20 P22:R22 AD20:AF20 AD22:AF22 AD18:AF18 AR22:AT22 AR18:AT18 AR20:AT20 BF18:BH18 BF20:BH20 BF22:BH22" xr:uid="{00000000-0002-0000-0000-000001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18 AA18 Y20 AA20 Y22 AA22 AM20 AO20 AM22 AO22 AM18 AO18 BA22 BC22 BA18 BC18 BA20 BC20 BO18 BQ18 BO20 BQ20 BO22 BQ22" xr:uid="{00000000-0002-0000-0000-000002000000}"/>
    <dataValidation type="list" allowBlank="1" showInputMessage="1" showErrorMessage="1" errorTitle="Ошибка" error="Выберите значение из списка" sqref="O17:P17 O19:P19 O21:P21 AC17:AD17 AC19:AD19 AC21:AD21 AQ17:AR17 AQ19:AR19 AQ21:AR21 BE17:BF17 BE19:BF19 BE21:BF21" xr:uid="{00000000-0002-0000-0000-000003000000}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18 M20 M22" xr:uid="{00000000-0002-0000-0000-000004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16:BS16" xr:uid="{00000000-0002-0000-0000-000005000000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1.11.2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2020-07-13T11:11:17Z</dcterms:modified>
</cp:coreProperties>
</file>