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externalReferences>
    <externalReference r:id="rId2"/>
    <externalReference r:id="rId3"/>
  </externalReferences>
  <definedNames>
    <definedName name="kind_of_cons">[1]TEHSHEET!$R$2:$R$6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1" l="1"/>
  <c r="AK6" i="1"/>
  <c r="AG6" i="1"/>
  <c r="AC6" i="1"/>
  <c r="Y6" i="1"/>
  <c r="U6" i="1"/>
  <c r="Q6" i="1"/>
  <c r="O6" i="1"/>
  <c r="AN13" i="1"/>
  <c r="AN17" i="1" s="1"/>
  <c r="AM13" i="1"/>
  <c r="AM17" i="1" s="1"/>
  <c r="AJ13" i="1"/>
  <c r="AJ17" i="1" s="1"/>
  <c r="AI13" i="1"/>
  <c r="AI17" i="1" s="1"/>
  <c r="AF13" i="1"/>
  <c r="AF17" i="1" s="1"/>
  <c r="AE13" i="1"/>
  <c r="AE17" i="1" s="1"/>
  <c r="AB13" i="1"/>
  <c r="AB17" i="1" s="1"/>
  <c r="AA13" i="1"/>
  <c r="AA17" i="1" s="1"/>
  <c r="X13" i="1"/>
  <c r="X17" i="1" s="1"/>
  <c r="W13" i="1"/>
  <c r="W17" i="1" s="1"/>
  <c r="T13" i="1"/>
  <c r="T17" i="1" s="1"/>
  <c r="S13" i="1"/>
  <c r="S17" i="1" s="1"/>
  <c r="P13" i="1"/>
  <c r="P17" i="1" s="1"/>
  <c r="O13" i="1"/>
  <c r="O17" i="1" s="1"/>
  <c r="G13" i="1"/>
  <c r="G17" i="1" s="1"/>
  <c r="F13" i="1"/>
  <c r="F17" i="1" s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AM6" i="1"/>
  <c r="AI6" i="1"/>
  <c r="AE6" i="1"/>
  <c r="AA6" i="1"/>
  <c r="W6" i="1"/>
  <c r="S6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F15" i="1" l="1"/>
  <c r="S15" i="1"/>
  <c r="AA15" i="1"/>
  <c r="AI15" i="1"/>
  <c r="G15" i="1"/>
  <c r="T15" i="1"/>
  <c r="AB15" i="1"/>
  <c r="AJ15" i="1"/>
  <c r="O15" i="1"/>
  <c r="W15" i="1"/>
  <c r="AE15" i="1"/>
  <c r="AM15" i="1"/>
  <c r="P15" i="1"/>
  <c r="X15" i="1"/>
  <c r="AF15" i="1"/>
  <c r="AN15" i="1"/>
</calcChain>
</file>

<file path=xl/sharedStrings.xml><?xml version="1.0" encoding="utf-8"?>
<sst xmlns="http://schemas.openxmlformats.org/spreadsheetml/2006/main" count="93" uniqueCount="54">
  <si>
    <t>Форма 1.2 Информация о величинах тарифов на горячую воду, транспортировку воды МУП "Югорскэнергогаз"</t>
  </si>
  <si>
    <t>Параметры формы</t>
  </si>
  <si>
    <t>N п/п</t>
  </si>
  <si>
    <t>Параметр дифференциации тарифа</t>
  </si>
  <si>
    <t>Период действия тарифа</t>
  </si>
  <si>
    <t>Период действия</t>
  </si>
  <si>
    <t>Одноставочный тариф</t>
  </si>
  <si>
    <t>Двухставочный тариф (однокомпонентный)</t>
  </si>
  <si>
    <t>Двухставочный тариф (двухкомпонентный)</t>
  </si>
  <si>
    <t>Одноставочный тариф, руб/куб. м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</si>
  <si>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</si>
  <si>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</si>
  <si>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</si>
  <si>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</si>
  <si>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</si>
  <si>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дата начала</t>
  </si>
  <si>
    <t>дата окончания</t>
  </si>
  <si>
    <t>1</t>
  </si>
  <si>
    <t>Наименование тарифа</t>
  </si>
  <si>
    <t>тариф на горячую воду в закрытой системе горячего водоснабжения (горячее водоснабжение)</t>
  </si>
  <si>
    <t>1.1</t>
  </si>
  <si>
    <t>Территория действия тарифа</t>
  </si>
  <si>
    <t>город Югорск</t>
  </si>
  <si>
    <t>1.1.1</t>
  </si>
  <si>
    <t>Наименование централизованной системы горячего водоснабжения</t>
  </si>
  <si>
    <t>-</t>
  </si>
  <si>
    <t>1.1.1.1</t>
  </si>
  <si>
    <t>Наименование признака дифференциации</t>
  </si>
  <si>
    <t>1.1.1.1.1</t>
  </si>
  <si>
    <t>Группа потребителей</t>
  </si>
  <si>
    <t>бюджетные организации</t>
  </si>
  <si>
    <t>1.1.1.1.1.1</t>
  </si>
  <si>
    <t>01.01.2019</t>
  </si>
  <si>
    <t>30.06.2019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</si>
  <si>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</si>
  <si>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</si>
  <si>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</si>
  <si>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</si>
  <si>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</si>
  <si>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</si>
  <si>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</si>
  <si>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</si>
  <si>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</si>
  <si>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</si>
  <si>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</si>
  <si>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</si>
  <si>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1.1.1.1.2</t>
  </si>
  <si>
    <t>население</t>
  </si>
  <si>
    <t>1.1.1.1.2.1</t>
  </si>
  <si>
    <t>1.1.1.1.3</t>
  </si>
  <si>
    <t>прочие</t>
  </si>
  <si>
    <t>1.1.1.1.3.1</t>
  </si>
  <si>
    <t>Компонент на холодную воду, руб./куб. м</t>
  </si>
  <si>
    <t>Одноставочный тариф (двухкомпонентный)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</si>
</sst>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6" fillId="0" borderId="4" xfId="2" applyFont="1" applyFill="1" applyBorder="1" applyAlignment="1" applyProtection="1">
      <alignment vertical="center" wrapText="1"/>
    </xf>
    <xf numFmtId="0" fontId="6" fillId="0" borderId="4" xfId="3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6" fillId="0" borderId="4" xfId="1" applyNumberFormat="1" applyFont="1" applyFill="1" applyBorder="1" applyAlignment="1" applyProtection="1">
      <alignment horizontal="left" vertical="center" wrapText="1" indent="1"/>
    </xf>
    <xf numFmtId="0" fontId="6" fillId="0" borderId="4" xfId="1" applyNumberFormat="1" applyFont="1" applyFill="1" applyBorder="1" applyAlignment="1" applyProtection="1">
      <alignment horizontal="left" vertical="center" wrapText="1" indent="3"/>
    </xf>
    <xf numFmtId="49" fontId="6" fillId="0" borderId="4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vertical="center"/>
    </xf>
    <xf numFmtId="0" fontId="6" fillId="0" borderId="4" xfId="1" applyNumberFormat="1" applyFont="1" applyFill="1" applyBorder="1" applyAlignment="1" applyProtection="1">
      <alignment horizontal="left" vertical="center" wrapText="1" indent="4"/>
    </xf>
    <xf numFmtId="0" fontId="6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1" applyNumberFormat="1" applyFont="1" applyFill="1" applyBorder="1" applyAlignment="1" applyProtection="1">
      <alignment horizontal="left" vertical="center" wrapText="1" indent="5"/>
      <protection locked="0"/>
    </xf>
    <xf numFmtId="4" fontId="6" fillId="0" borderId="4" xfId="4" applyNumberFormat="1" applyFont="1" applyFill="1" applyBorder="1" applyAlignment="1" applyProtection="1">
      <alignment horizontal="right" vertical="center" wrapText="1"/>
    </xf>
    <xf numFmtId="4" fontId="6" fillId="0" borderId="4" xfId="4" applyNumberFormat="1" applyFont="1" applyFill="1" applyBorder="1" applyAlignment="1" applyProtection="1">
      <alignment horizontal="right" vertical="center" wrapText="1"/>
      <protection locked="0"/>
    </xf>
    <xf numFmtId="49" fontId="0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indent="6"/>
    </xf>
    <xf numFmtId="49" fontId="2" fillId="0" borderId="4" xfId="0" applyNumberFormat="1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4" xfId="0" applyFont="1" applyFill="1" applyBorder="1" applyAlignment="1"/>
    <xf numFmtId="4" fontId="6" fillId="0" borderId="4" xfId="4" applyNumberFormat="1" applyFont="1" applyFill="1" applyBorder="1" applyAlignment="1" applyProtection="1">
      <alignment horizontal="right" vertical="center"/>
    </xf>
    <xf numFmtId="4" fontId="6" fillId="0" borderId="4" xfId="4" applyNumberFormat="1" applyFont="1" applyFill="1" applyBorder="1" applyAlignment="1" applyProtection="1">
      <alignment horizontal="right" vertical="center"/>
      <protection locked="0"/>
    </xf>
    <xf numFmtId="49" fontId="0" fillId="0" borderId="4" xfId="3" applyNumberFormat="1" applyFont="1" applyFill="1" applyBorder="1" applyAlignment="1" applyProtection="1">
      <alignment horizontal="center" vertical="center"/>
      <protection locked="0"/>
    </xf>
    <xf numFmtId="49" fontId="0" fillId="0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/>
    </xf>
  </cellXfs>
  <cellStyles count="5">
    <cellStyle name="Гиперссылка" xfId="4" builtinId="8"/>
    <cellStyle name="Обычный" xfId="0" builtinId="0"/>
    <cellStyle name="Обычный_JKH.OPEN.INFO.HVS(v3.5)_цены161210" xfId="2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13</xdr:row>
      <xdr:rowOff>0</xdr:rowOff>
    </xdr:from>
    <xdr:to>
      <xdr:col>42</xdr:col>
      <xdr:colOff>190500</xdr:colOff>
      <xdr:row>43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3566100" y="5076825"/>
          <a:ext cx="190500" cy="66103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15</xdr:row>
      <xdr:rowOff>0</xdr:rowOff>
    </xdr:from>
    <xdr:to>
      <xdr:col>42</xdr:col>
      <xdr:colOff>228600</xdr:colOff>
      <xdr:row>15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3604200" y="5686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15</xdr:row>
      <xdr:rowOff>0</xdr:rowOff>
    </xdr:from>
    <xdr:to>
      <xdr:col>42</xdr:col>
      <xdr:colOff>228600</xdr:colOff>
      <xdr:row>15</xdr:row>
      <xdr:rowOff>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3604200" y="5686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15</xdr:row>
      <xdr:rowOff>0</xdr:rowOff>
    </xdr:from>
    <xdr:to>
      <xdr:col>42</xdr:col>
      <xdr:colOff>228600</xdr:colOff>
      <xdr:row>15</xdr:row>
      <xdr:rowOff>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33604200" y="5686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190500</xdr:colOff>
      <xdr:row>13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33566100" y="50768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190500</xdr:colOff>
      <xdr:row>16</xdr:row>
      <xdr:rowOff>190500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33566100" y="59912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7\ForAll\&#1054;&#1090;&#1095;&#1077;&#1090;&#1085;&#1086;&#1089;&#1090;&#1100;%20&#1045;&#1048;&#1040;&#1057;_&#1052;&#1059;&#1055;%202018\FAS.JKH.OPEN.INFO.PRICE\FAS.JKH.OPEN.INFO.PRICE.GVS%20&#8212;%20&#1082;&#1086;&#1087;&#1080;&#110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-Krapivina\Desktop\FAS.JKH.OPEN.INFO.PRICE.G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1"/>
  <sheetViews>
    <sheetView tabSelected="1" workbookViewId="0">
      <selection activeCell="D11" sqref="D11:AP11"/>
    </sheetView>
  </sheetViews>
  <sheetFormatPr defaultRowHeight="15.75" x14ac:dyDescent="0.25"/>
  <cols>
    <col min="1" max="1" width="9.140625" style="1"/>
    <col min="2" max="2" width="9.7109375" style="3" customWidth="1"/>
    <col min="3" max="3" width="45.7109375" style="1" customWidth="1"/>
    <col min="4" max="5" width="19.28515625" style="1" hidden="1" customWidth="1"/>
    <col min="6" max="7" width="13.7109375" style="1" customWidth="1"/>
    <col min="8" max="12" width="13.7109375" style="1" hidden="1" customWidth="1"/>
    <col min="13" max="42" width="13.7109375" style="1" customWidth="1"/>
    <col min="43" max="16384" width="9.140625" style="1"/>
  </cols>
  <sheetData>
    <row r="2" spans="1:53" x14ac:dyDescent="0.25">
      <c r="B2" s="2" t="s">
        <v>0</v>
      </c>
    </row>
    <row r="4" spans="1:53" ht="15.75" customHeight="1" x14ac:dyDescent="0.2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6"/>
    </row>
    <row r="5" spans="1:53" ht="15.75" customHeight="1" x14ac:dyDescent="0.25">
      <c r="B5" s="7" t="s">
        <v>2</v>
      </c>
      <c r="C5" s="8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8" t="str">
        <f>$D$5</f>
        <v>Период действия тарифа</v>
      </c>
      <c r="P5" s="8"/>
      <c r="Q5" s="8" t="str">
        <f>$M$6</f>
        <v>Период действия</v>
      </c>
      <c r="R5" s="8"/>
      <c r="S5" s="8" t="str">
        <f>$D$5</f>
        <v>Период действия тарифа</v>
      </c>
      <c r="T5" s="8"/>
      <c r="U5" s="8" t="str">
        <f>$M$6</f>
        <v>Период действия</v>
      </c>
      <c r="V5" s="8"/>
      <c r="W5" s="8" t="str">
        <f>$D$5</f>
        <v>Период действия тарифа</v>
      </c>
      <c r="X5" s="8"/>
      <c r="Y5" s="8" t="str">
        <f>$M$6</f>
        <v>Период действия</v>
      </c>
      <c r="Z5" s="8"/>
      <c r="AA5" s="8" t="str">
        <f>$D$5</f>
        <v>Период действия тарифа</v>
      </c>
      <c r="AB5" s="8"/>
      <c r="AC5" s="8" t="str">
        <f>$M$6</f>
        <v>Период действия</v>
      </c>
      <c r="AD5" s="8"/>
      <c r="AE5" s="8" t="str">
        <f>$D$5</f>
        <v>Период действия тарифа</v>
      </c>
      <c r="AF5" s="8"/>
      <c r="AG5" s="8" t="str">
        <f>$M$6</f>
        <v>Период действия</v>
      </c>
      <c r="AH5" s="8"/>
      <c r="AI5" s="8" t="str">
        <f>$D$5</f>
        <v>Период действия тарифа</v>
      </c>
      <c r="AJ5" s="8"/>
      <c r="AK5" s="8" t="str">
        <f>$M$6</f>
        <v>Период действия</v>
      </c>
      <c r="AL5" s="8"/>
      <c r="AM5" s="8" t="str">
        <f>$D$5</f>
        <v>Период действия тарифа</v>
      </c>
      <c r="AN5" s="8"/>
      <c r="AO5" s="8" t="str">
        <f>$M$6</f>
        <v>Период действия</v>
      </c>
      <c r="AP5" s="8"/>
    </row>
    <row r="6" spans="1:53" ht="35.25" customHeight="1" x14ac:dyDescent="0.25">
      <c r="B6" s="7"/>
      <c r="C6" s="8"/>
      <c r="D6" s="8" t="s">
        <v>6</v>
      </c>
      <c r="E6" s="8"/>
      <c r="F6" s="8" t="s">
        <v>53</v>
      </c>
      <c r="G6" s="8"/>
      <c r="H6" s="8" t="s">
        <v>7</v>
      </c>
      <c r="I6" s="8"/>
      <c r="J6" s="8" t="s">
        <v>8</v>
      </c>
      <c r="K6" s="8"/>
      <c r="L6" s="8"/>
      <c r="M6" s="8" t="s">
        <v>5</v>
      </c>
      <c r="N6" s="8"/>
      <c r="O6" s="8" t="str">
        <f>$F$6</f>
        <v>Одноставочный тариф (двухкомпонентный)</v>
      </c>
      <c r="P6" s="8"/>
      <c r="Q6" s="8" t="str">
        <f>$M$6</f>
        <v>Период действия</v>
      </c>
      <c r="R6" s="8"/>
      <c r="S6" s="8" t="str">
        <f>$F$6</f>
        <v>Одноставочный тариф (двухкомпонентный)</v>
      </c>
      <c r="T6" s="8"/>
      <c r="U6" s="8" t="str">
        <f>$M$6</f>
        <v>Период действия</v>
      </c>
      <c r="V6" s="8"/>
      <c r="W6" s="8" t="str">
        <f>$F$6</f>
        <v>Одноставочный тариф (двухкомпонентный)</v>
      </c>
      <c r="X6" s="8"/>
      <c r="Y6" s="8" t="str">
        <f>$M$6</f>
        <v>Период действия</v>
      </c>
      <c r="Z6" s="8"/>
      <c r="AA6" s="8" t="str">
        <f>$F$6</f>
        <v>Одноставочный тариф (двухкомпонентный)</v>
      </c>
      <c r="AB6" s="8"/>
      <c r="AC6" s="8" t="str">
        <f>$M$6</f>
        <v>Период действия</v>
      </c>
      <c r="AD6" s="8"/>
      <c r="AE6" s="8" t="str">
        <f>$F$6</f>
        <v>Одноставочный тариф (двухкомпонентный)</v>
      </c>
      <c r="AF6" s="8"/>
      <c r="AG6" s="8" t="str">
        <f>$M$6</f>
        <v>Период действия</v>
      </c>
      <c r="AH6" s="8"/>
      <c r="AI6" s="8" t="str">
        <f>$F$6</f>
        <v>Одноставочный тариф (двухкомпонентный)</v>
      </c>
      <c r="AJ6" s="8"/>
      <c r="AK6" s="8" t="str">
        <f>$M$6</f>
        <v>Период действия</v>
      </c>
      <c r="AL6" s="8"/>
      <c r="AM6" s="8" t="str">
        <f>$F$6</f>
        <v>Одноставочный тариф (двухкомпонентный)</v>
      </c>
      <c r="AN6" s="8"/>
      <c r="AO6" s="8" t="str">
        <f>$M$6</f>
        <v>Период действия</v>
      </c>
      <c r="AP6" s="8"/>
    </row>
    <row r="7" spans="1:53" ht="141.75" x14ac:dyDescent="0.25">
      <c r="B7" s="7"/>
      <c r="C7" s="8"/>
      <c r="D7" s="8" t="s">
        <v>9</v>
      </c>
      <c r="E7" s="8"/>
      <c r="F7" s="9" t="s">
        <v>52</v>
      </c>
      <c r="G7" s="9" t="s">
        <v>14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tr">
        <f>$F$7</f>
        <v>Компонент на холодную воду, руб./куб. м</v>
      </c>
      <c r="P7" s="9" t="str">
        <f>$G$7</f>
        <v>Компонент на тепловую энергию, руб./Гкал</v>
      </c>
      <c r="Q7" s="9" t="str">
        <f>$M$7</f>
        <v>дата начала</v>
      </c>
      <c r="R7" s="9" t="str">
        <f>$N$7</f>
        <v>дата окончания</v>
      </c>
      <c r="S7" s="9" t="str">
        <f>$F$7</f>
        <v>Компонент на холодную воду, руб./куб. м</v>
      </c>
      <c r="T7" s="9" t="str">
        <f>$G$7</f>
        <v>Компонент на тепловую энергию, руб./Гкал</v>
      </c>
      <c r="U7" s="9" t="str">
        <f>$M$7</f>
        <v>дата начала</v>
      </c>
      <c r="V7" s="9" t="str">
        <f>$N$7</f>
        <v>дата окончания</v>
      </c>
      <c r="W7" s="9" t="str">
        <f>$F$7</f>
        <v>Компонент на холодную воду, руб./куб. м</v>
      </c>
      <c r="X7" s="9" t="str">
        <f>$G$7</f>
        <v>Компонент на тепловую энергию, руб./Гкал</v>
      </c>
      <c r="Y7" s="9" t="str">
        <f>$M$7</f>
        <v>дата начала</v>
      </c>
      <c r="Z7" s="9" t="str">
        <f>$N$7</f>
        <v>дата окончания</v>
      </c>
      <c r="AA7" s="9" t="str">
        <f>$F$7</f>
        <v>Компонент на холодную воду, руб./куб. м</v>
      </c>
      <c r="AB7" s="9" t="str">
        <f>$G$7</f>
        <v>Компонент на тепловую энергию, руб./Гкал</v>
      </c>
      <c r="AC7" s="9" t="str">
        <f>$M$7</f>
        <v>дата начала</v>
      </c>
      <c r="AD7" s="9" t="str">
        <f>$N$7</f>
        <v>дата окончания</v>
      </c>
      <c r="AE7" s="9" t="str">
        <f>$F$7</f>
        <v>Компонент на холодную воду, руб./куб. м</v>
      </c>
      <c r="AF7" s="9" t="str">
        <f>$G$7</f>
        <v>Компонент на тепловую энергию, руб./Гкал</v>
      </c>
      <c r="AG7" s="9" t="str">
        <f>$M$7</f>
        <v>дата начала</v>
      </c>
      <c r="AH7" s="9" t="str">
        <f>$N$7</f>
        <v>дата окончания</v>
      </c>
      <c r="AI7" s="9" t="str">
        <f>$F$7</f>
        <v>Компонент на холодную воду, руб./куб. м</v>
      </c>
      <c r="AJ7" s="9" t="str">
        <f>$G$7</f>
        <v>Компонент на тепловую энергию, руб./Гкал</v>
      </c>
      <c r="AK7" s="9" t="str">
        <f>$M$7</f>
        <v>дата начала</v>
      </c>
      <c r="AL7" s="9" t="str">
        <f>$N$7</f>
        <v>дата окончания</v>
      </c>
      <c r="AM7" s="9" t="str">
        <f>$F$7</f>
        <v>Компонент на холодную воду, руб./куб. м</v>
      </c>
      <c r="AN7" s="9" t="str">
        <f>$G$7</f>
        <v>Компонент на тепловую энергию, руб./Гкал</v>
      </c>
      <c r="AO7" s="9" t="str">
        <f>$M$7</f>
        <v>дата начала</v>
      </c>
      <c r="AP7" s="9" t="str">
        <f>$N$7</f>
        <v>дата окончания</v>
      </c>
    </row>
    <row r="8" spans="1:53" s="15" customFormat="1" ht="24" customHeight="1" x14ac:dyDescent="0.25">
      <c r="A8" s="10">
        <v>1</v>
      </c>
      <c r="B8" s="11" t="s">
        <v>17</v>
      </c>
      <c r="C8" s="12" t="s">
        <v>18</v>
      </c>
      <c r="D8" s="13" t="s">
        <v>19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s="15" customFormat="1" ht="24" customHeight="1" x14ac:dyDescent="0.25">
      <c r="A9" s="10"/>
      <c r="B9" s="11" t="s">
        <v>20</v>
      </c>
      <c r="C9" s="16" t="s">
        <v>21</v>
      </c>
      <c r="D9" s="13" t="s">
        <v>22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s="15" customFormat="1" ht="24" customHeight="1" x14ac:dyDescent="0.25">
      <c r="A10" s="10"/>
      <c r="B10" s="11" t="s">
        <v>23</v>
      </c>
      <c r="C10" s="16" t="s">
        <v>24</v>
      </c>
      <c r="D10" s="13" t="s">
        <v>25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15" customFormat="1" ht="24" customHeight="1" x14ac:dyDescent="0.25">
      <c r="A11" s="10"/>
      <c r="B11" s="11" t="s">
        <v>26</v>
      </c>
      <c r="C11" s="17" t="s">
        <v>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4"/>
      <c r="AR11" s="14"/>
      <c r="AS11" s="19"/>
      <c r="AT11" s="14"/>
      <c r="AU11" s="14"/>
      <c r="AV11" s="14"/>
      <c r="AW11" s="14"/>
      <c r="AX11" s="14"/>
      <c r="AY11" s="14"/>
      <c r="AZ11" s="14"/>
      <c r="BA11" s="14"/>
    </row>
    <row r="12" spans="1:53" s="15" customFormat="1" ht="24" customHeight="1" x14ac:dyDescent="0.25">
      <c r="A12" s="10"/>
      <c r="B12" s="11" t="s">
        <v>28</v>
      </c>
      <c r="C12" s="20" t="s">
        <v>29</v>
      </c>
      <c r="D12" s="21" t="s">
        <v>30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4"/>
      <c r="AR12" s="14"/>
      <c r="AS12" s="19"/>
      <c r="AT12" s="14"/>
      <c r="AU12" s="14"/>
      <c r="AV12" s="14"/>
      <c r="AW12" s="14"/>
      <c r="AX12" s="14"/>
      <c r="AY12" s="14"/>
      <c r="AZ12" s="14"/>
      <c r="BA12" s="14"/>
    </row>
    <row r="13" spans="1:53" s="15" customFormat="1" ht="24" customHeight="1" x14ac:dyDescent="0.25">
      <c r="A13" s="10"/>
      <c r="B13" s="11" t="s">
        <v>31</v>
      </c>
      <c r="C13" s="22"/>
      <c r="D13" s="23"/>
      <c r="E13" s="24">
        <v>0</v>
      </c>
      <c r="F13" s="24">
        <f>39.89</f>
        <v>39.89</v>
      </c>
      <c r="G13" s="24">
        <f>1697.46</f>
        <v>1697.46</v>
      </c>
      <c r="H13" s="23"/>
      <c r="I13" s="23"/>
      <c r="J13" s="23"/>
      <c r="K13" s="23"/>
      <c r="L13" s="23"/>
      <c r="M13" s="25" t="s">
        <v>32</v>
      </c>
      <c r="N13" s="25" t="s">
        <v>33</v>
      </c>
      <c r="O13" s="24">
        <f>40.68</f>
        <v>40.68</v>
      </c>
      <c r="P13" s="24">
        <f>1697.46</f>
        <v>1697.46</v>
      </c>
      <c r="Q13" s="25" t="s">
        <v>32</v>
      </c>
      <c r="R13" s="25" t="s">
        <v>33</v>
      </c>
      <c r="S13" s="24">
        <f>O13</f>
        <v>40.68</v>
      </c>
      <c r="T13" s="24">
        <f>P13</f>
        <v>1697.46</v>
      </c>
      <c r="U13" s="25" t="s">
        <v>34</v>
      </c>
      <c r="V13" s="25" t="s">
        <v>35</v>
      </c>
      <c r="W13" s="24">
        <f>42.3</f>
        <v>42.3</v>
      </c>
      <c r="X13" s="24">
        <f>1765.35</f>
        <v>1765.35</v>
      </c>
      <c r="Y13" s="25" t="s">
        <v>36</v>
      </c>
      <c r="Z13" s="25" t="s">
        <v>37</v>
      </c>
      <c r="AA13" s="24">
        <f>W13</f>
        <v>42.3</v>
      </c>
      <c r="AB13" s="24">
        <f>X13</f>
        <v>1765.35</v>
      </c>
      <c r="AC13" s="25" t="s">
        <v>38</v>
      </c>
      <c r="AD13" s="25" t="s">
        <v>39</v>
      </c>
      <c r="AE13" s="24">
        <f>42.83</f>
        <v>42.83</v>
      </c>
      <c r="AF13" s="24">
        <f>1800.84</f>
        <v>1800.84</v>
      </c>
      <c r="AG13" s="25" t="s">
        <v>40</v>
      </c>
      <c r="AH13" s="25" t="s">
        <v>41</v>
      </c>
      <c r="AI13" s="24">
        <f>AE13</f>
        <v>42.83</v>
      </c>
      <c r="AJ13" s="24">
        <f>AF13</f>
        <v>1800.84</v>
      </c>
      <c r="AK13" s="25" t="s">
        <v>42</v>
      </c>
      <c r="AL13" s="25" t="s">
        <v>43</v>
      </c>
      <c r="AM13" s="24">
        <f>44.36</f>
        <v>44.36</v>
      </c>
      <c r="AN13" s="24">
        <f>1872.87</f>
        <v>1872.87</v>
      </c>
      <c r="AO13" s="25" t="s">
        <v>44</v>
      </c>
      <c r="AP13" s="25" t="s">
        <v>45</v>
      </c>
      <c r="AQ13" s="19"/>
      <c r="AR13" s="19"/>
      <c r="AS13" s="14"/>
      <c r="AT13" s="14"/>
      <c r="AU13" s="14"/>
      <c r="AV13" s="14"/>
      <c r="AW13" s="14"/>
      <c r="AX13" s="14"/>
    </row>
    <row r="14" spans="1:53" s="15" customFormat="1" ht="24" customHeight="1" x14ac:dyDescent="0.25">
      <c r="A14" s="10"/>
      <c r="B14" s="11" t="s">
        <v>46</v>
      </c>
      <c r="C14" s="20" t="s">
        <v>29</v>
      </c>
      <c r="D14" s="26" t="s">
        <v>47</v>
      </c>
      <c r="E14" s="26"/>
      <c r="F14" s="27" t="s">
        <v>47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9"/>
      <c r="AQ14" s="19"/>
      <c r="AR14" s="19"/>
      <c r="AS14" s="14"/>
      <c r="AT14" s="14"/>
      <c r="AU14" s="14"/>
      <c r="AV14" s="14"/>
      <c r="AW14" s="14"/>
      <c r="AX14" s="14"/>
    </row>
    <row r="15" spans="1:53" s="15" customFormat="1" ht="24" customHeight="1" x14ac:dyDescent="0.25">
      <c r="A15" s="10"/>
      <c r="B15" s="11" t="s">
        <v>48</v>
      </c>
      <c r="C15" s="30"/>
      <c r="D15" s="23"/>
      <c r="E15" s="24">
        <v>0</v>
      </c>
      <c r="F15" s="24">
        <f>F13*1.2</f>
        <v>47.868000000000002</v>
      </c>
      <c r="G15" s="24">
        <f>G13*1.2</f>
        <v>2036.952</v>
      </c>
      <c r="H15" s="23"/>
      <c r="I15" s="23"/>
      <c r="J15" s="23"/>
      <c r="K15" s="23"/>
      <c r="L15" s="23"/>
      <c r="M15" s="25" t="s">
        <v>32</v>
      </c>
      <c r="N15" s="25" t="s">
        <v>33</v>
      </c>
      <c r="O15" s="24">
        <f>O13*1.2</f>
        <v>48.815999999999995</v>
      </c>
      <c r="P15" s="24">
        <f>P13*1.2</f>
        <v>2036.952</v>
      </c>
      <c r="Q15" s="25" t="s">
        <v>32</v>
      </c>
      <c r="R15" s="25" t="s">
        <v>33</v>
      </c>
      <c r="S15" s="24">
        <f>S13*1.2</f>
        <v>48.815999999999995</v>
      </c>
      <c r="T15" s="24">
        <f>T13*1.2</f>
        <v>2036.952</v>
      </c>
      <c r="U15" s="25" t="s">
        <v>34</v>
      </c>
      <c r="V15" s="25" t="s">
        <v>35</v>
      </c>
      <c r="W15" s="24">
        <f>W13*1.2</f>
        <v>50.76</v>
      </c>
      <c r="X15" s="24">
        <f>X13*1.2</f>
        <v>2118.4199999999996</v>
      </c>
      <c r="Y15" s="25" t="s">
        <v>36</v>
      </c>
      <c r="Z15" s="25" t="s">
        <v>37</v>
      </c>
      <c r="AA15" s="24">
        <f>AA13*1.2</f>
        <v>50.76</v>
      </c>
      <c r="AB15" s="24">
        <f>AB13*1.2</f>
        <v>2118.4199999999996</v>
      </c>
      <c r="AC15" s="25" t="s">
        <v>38</v>
      </c>
      <c r="AD15" s="25" t="s">
        <v>39</v>
      </c>
      <c r="AE15" s="24">
        <f>AE13*1.2</f>
        <v>51.395999999999994</v>
      </c>
      <c r="AF15" s="24">
        <f>AF13*1.2</f>
        <v>2161.0079999999998</v>
      </c>
      <c r="AG15" s="25" t="s">
        <v>40</v>
      </c>
      <c r="AH15" s="25" t="s">
        <v>41</v>
      </c>
      <c r="AI15" s="24">
        <f>AI13*1.2</f>
        <v>51.395999999999994</v>
      </c>
      <c r="AJ15" s="24">
        <f>AJ13*1.2</f>
        <v>2161.0079999999998</v>
      </c>
      <c r="AK15" s="25" t="s">
        <v>42</v>
      </c>
      <c r="AL15" s="25" t="s">
        <v>43</v>
      </c>
      <c r="AM15" s="24">
        <f>AM13*1.2</f>
        <v>53.231999999999999</v>
      </c>
      <c r="AN15" s="24">
        <f>AN13*1.2</f>
        <v>2247.444</v>
      </c>
      <c r="AO15" s="25" t="s">
        <v>44</v>
      </c>
      <c r="AP15" s="25" t="s">
        <v>45</v>
      </c>
      <c r="AQ15" s="19"/>
      <c r="AR15" s="14"/>
      <c r="AS15" s="14"/>
      <c r="AT15" s="14"/>
      <c r="AU15" s="14"/>
      <c r="AV15" s="14"/>
      <c r="AW15" s="14"/>
      <c r="AX15" s="14"/>
    </row>
    <row r="16" spans="1:53" ht="24" customHeight="1" x14ac:dyDescent="0.25">
      <c r="B16" s="31" t="s">
        <v>49</v>
      </c>
      <c r="C16" s="20" t="s">
        <v>29</v>
      </c>
      <c r="D16" s="26" t="s">
        <v>50</v>
      </c>
      <c r="E16" s="26"/>
      <c r="F16" s="27" t="s">
        <v>50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9"/>
    </row>
    <row r="17" spans="2:42" s="32" customFormat="1" ht="24" customHeight="1" x14ac:dyDescent="0.25">
      <c r="B17" s="31" t="s">
        <v>51</v>
      </c>
      <c r="C17" s="33"/>
      <c r="D17" s="34"/>
      <c r="E17" s="35">
        <v>0</v>
      </c>
      <c r="F17" s="35">
        <f>F13</f>
        <v>39.89</v>
      </c>
      <c r="G17" s="35">
        <f>G13</f>
        <v>1697.46</v>
      </c>
      <c r="H17" s="34"/>
      <c r="I17" s="34"/>
      <c r="J17" s="34"/>
      <c r="K17" s="34"/>
      <c r="L17" s="34"/>
      <c r="M17" s="36" t="s">
        <v>32</v>
      </c>
      <c r="N17" s="36" t="s">
        <v>33</v>
      </c>
      <c r="O17" s="35">
        <f t="shared" ref="O17:P17" si="0">O13</f>
        <v>40.68</v>
      </c>
      <c r="P17" s="35">
        <f t="shared" si="0"/>
        <v>1697.46</v>
      </c>
      <c r="Q17" s="36" t="s">
        <v>32</v>
      </c>
      <c r="R17" s="36" t="s">
        <v>33</v>
      </c>
      <c r="S17" s="35">
        <f t="shared" ref="S17:T17" si="1">S13</f>
        <v>40.68</v>
      </c>
      <c r="T17" s="35">
        <f t="shared" si="1"/>
        <v>1697.46</v>
      </c>
      <c r="U17" s="37" t="s">
        <v>34</v>
      </c>
      <c r="V17" s="37" t="s">
        <v>35</v>
      </c>
      <c r="W17" s="35">
        <f>W13</f>
        <v>42.3</v>
      </c>
      <c r="X17" s="35">
        <f>X13</f>
        <v>1765.35</v>
      </c>
      <c r="Y17" s="37" t="s">
        <v>36</v>
      </c>
      <c r="Z17" s="37" t="s">
        <v>37</v>
      </c>
      <c r="AA17" s="35">
        <f>AA13</f>
        <v>42.3</v>
      </c>
      <c r="AB17" s="35">
        <f>AB13</f>
        <v>1765.35</v>
      </c>
      <c r="AC17" s="37" t="s">
        <v>38</v>
      </c>
      <c r="AD17" s="37" t="s">
        <v>39</v>
      </c>
      <c r="AE17" s="35">
        <f>AE13</f>
        <v>42.83</v>
      </c>
      <c r="AF17" s="35">
        <f>AF13</f>
        <v>1800.84</v>
      </c>
      <c r="AG17" s="37" t="s">
        <v>40</v>
      </c>
      <c r="AH17" s="37" t="s">
        <v>41</v>
      </c>
      <c r="AI17" s="35">
        <f>AI13</f>
        <v>42.83</v>
      </c>
      <c r="AJ17" s="35">
        <f>AJ13</f>
        <v>1800.84</v>
      </c>
      <c r="AK17" s="37" t="s">
        <v>42</v>
      </c>
      <c r="AL17" s="37" t="s">
        <v>43</v>
      </c>
      <c r="AM17" s="35">
        <f>AM13</f>
        <v>44.36</v>
      </c>
      <c r="AN17" s="35">
        <f>AN13</f>
        <v>1872.87</v>
      </c>
      <c r="AO17" s="37" t="s">
        <v>44</v>
      </c>
      <c r="AP17" s="37" t="s">
        <v>45</v>
      </c>
    </row>
    <row r="18" spans="2:42" x14ac:dyDescent="0.25">
      <c r="G18" s="38"/>
    </row>
    <row r="19" spans="2:42" x14ac:dyDescent="0.25">
      <c r="G19" s="38"/>
    </row>
    <row r="20" spans="2:42" x14ac:dyDescent="0.25">
      <c r="G20" s="38"/>
    </row>
    <row r="21" spans="2:42" x14ac:dyDescent="0.25">
      <c r="G21" s="38"/>
    </row>
    <row r="22" spans="2:42" x14ac:dyDescent="0.25">
      <c r="G22" s="38"/>
    </row>
    <row r="23" spans="2:42" x14ac:dyDescent="0.25">
      <c r="G23" s="38"/>
    </row>
    <row r="24" spans="2:42" x14ac:dyDescent="0.25">
      <c r="G24" s="38"/>
    </row>
    <row r="25" spans="2:42" x14ac:dyDescent="0.25">
      <c r="G25" s="38"/>
    </row>
    <row r="26" spans="2:42" x14ac:dyDescent="0.25">
      <c r="G26" s="38"/>
    </row>
    <row r="27" spans="2:42" x14ac:dyDescent="0.25">
      <c r="G27" s="38"/>
    </row>
    <row r="28" spans="2:42" x14ac:dyDescent="0.25">
      <c r="G28" s="38"/>
    </row>
    <row r="29" spans="2:42" x14ac:dyDescent="0.25">
      <c r="G29" s="38"/>
    </row>
    <row r="30" spans="2:42" x14ac:dyDescent="0.25">
      <c r="G30" s="38"/>
    </row>
    <row r="31" spans="2:42" x14ac:dyDescent="0.25">
      <c r="G31" s="38"/>
    </row>
    <row r="32" spans="2:42" x14ac:dyDescent="0.25">
      <c r="G32" s="38"/>
    </row>
    <row r="33" spans="7:7" x14ac:dyDescent="0.25">
      <c r="G33" s="38"/>
    </row>
    <row r="34" spans="7:7" x14ac:dyDescent="0.25">
      <c r="G34" s="38"/>
    </row>
    <row r="35" spans="7:7" x14ac:dyDescent="0.25">
      <c r="G35" s="38"/>
    </row>
    <row r="36" spans="7:7" x14ac:dyDescent="0.25">
      <c r="G36" s="38"/>
    </row>
    <row r="37" spans="7:7" x14ac:dyDescent="0.25">
      <c r="G37" s="38"/>
    </row>
    <row r="38" spans="7:7" x14ac:dyDescent="0.25">
      <c r="G38" s="38"/>
    </row>
    <row r="39" spans="7:7" x14ac:dyDescent="0.25">
      <c r="G39" s="38"/>
    </row>
    <row r="40" spans="7:7" x14ac:dyDescent="0.25">
      <c r="G40" s="38"/>
    </row>
    <row r="41" spans="7:7" x14ac:dyDescent="0.25">
      <c r="G41" s="38"/>
    </row>
  </sheetData>
  <mergeCells count="39">
    <mergeCell ref="AG6:AH6"/>
    <mergeCell ref="AI5:AL5"/>
    <mergeCell ref="AK6:AL6"/>
    <mergeCell ref="AM5:AP5"/>
    <mergeCell ref="AO6:AP6"/>
    <mergeCell ref="F16:AP16"/>
    <mergeCell ref="M6:N6"/>
    <mergeCell ref="D5:N5"/>
    <mergeCell ref="O5:R5"/>
    <mergeCell ref="Q6:R6"/>
    <mergeCell ref="S5:V5"/>
    <mergeCell ref="U6:V6"/>
    <mergeCell ref="W5:Z5"/>
    <mergeCell ref="Y6:Z6"/>
    <mergeCell ref="AA5:AD5"/>
    <mergeCell ref="AM6:AN6"/>
    <mergeCell ref="D7:E7"/>
    <mergeCell ref="A8:A15"/>
    <mergeCell ref="D8:AP8"/>
    <mergeCell ref="D9:AP9"/>
    <mergeCell ref="D10:AP10"/>
    <mergeCell ref="D11:AP11"/>
    <mergeCell ref="D12:AP12"/>
    <mergeCell ref="F14:AP14"/>
    <mergeCell ref="AC6:AD6"/>
    <mergeCell ref="D6:E6"/>
    <mergeCell ref="F6:G6"/>
    <mergeCell ref="H6:I6"/>
    <mergeCell ref="J6:L6"/>
    <mergeCell ref="O6:P6"/>
    <mergeCell ref="S6:T6"/>
    <mergeCell ref="W6:X6"/>
    <mergeCell ref="AA6:AB6"/>
    <mergeCell ref="AE6:AF6"/>
    <mergeCell ref="AI6:AJ6"/>
    <mergeCell ref="AE5:AH5"/>
    <mergeCell ref="B4:AP4"/>
    <mergeCell ref="B5:B7"/>
    <mergeCell ref="C5:C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D11:AP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C13">
      <formula1>900</formula1>
    </dataValidation>
    <dataValidation type="list" allowBlank="1" showInputMessage="1" showErrorMessage="1" errorTitle="Ошибка" error="Выберите значение из списка" sqref="D12:E12 D14:E14 D16:E16 P12 T12 X12 AB12 AF12 AJ12 AN1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M13:N13 M15:N15 M17:N17 AO15:AP15 AO17:AP17 AO13:AP13 U17:V17 U13:V13 U15:V15 Y13:Z13 Y15:Z15 Y17:Z17 AC15:AD15 AC17:AD17 AC13:AD13 AG17:AH17 AG13:AH13 AG15:AH15 AK13:AL13 AK15:AL15 AK17:AL17 Q13:R13 Q15:R15 Q17:R17"/>
    <dataValidation type="decimal" allowBlank="1" showErrorMessage="1" errorTitle="Ошибка" error="Допускается ввод только действительных чисел!" sqref="E13:G13 E15:G15 E17:G17 O13:P13 O17:P17 O15:P15 S15:T15 S13:T13 S17:T17 W17:X17 W15:X15 W13:X13 AA13:AB13 AA17:AB17 AA15:AB15 AE15:AF15 AE13:AF13 AE17:AF17 AI17:AJ17 AI15:AJ15 AI13:AJ13 AM13:AN13 AM17:AN17 AM15:AN15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2018-12-27T08:02:40Z</dcterms:modified>
</cp:coreProperties>
</file>